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35" windowWidth="22035" windowHeight="12045"/>
  </bookViews>
  <sheets>
    <sheet name="رئاسة مجلس الوزراء" sheetId="1" r:id="rId1"/>
  </sheets>
  <definedNames>
    <definedName name="_xlnm.Print_Titles" localSheetId="0">'رئاسة مجلس الوزراء'!$4:$5</definedName>
  </definedNames>
  <calcPr calcId="145621"/>
</workbook>
</file>

<file path=xl/calcChain.xml><?xml version="1.0" encoding="utf-8"?>
<calcChain xmlns="http://schemas.openxmlformats.org/spreadsheetml/2006/main">
  <c r="P7" i="1" l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6" i="1"/>
  <c r="D6" i="1"/>
  <c r="E6" i="1"/>
  <c r="M6" i="1" s="1"/>
  <c r="F6" i="1"/>
  <c r="H6" i="1"/>
  <c r="I6" i="1"/>
  <c r="J6" i="1"/>
  <c r="N6" i="1"/>
  <c r="G7" i="1"/>
  <c r="K7" i="1"/>
  <c r="L7" i="1"/>
  <c r="M7" i="1"/>
  <c r="N7" i="1"/>
  <c r="G8" i="1"/>
  <c r="O8" i="1" s="1"/>
  <c r="K8" i="1"/>
  <c r="L8" i="1"/>
  <c r="M8" i="1"/>
  <c r="N8" i="1"/>
  <c r="G9" i="1"/>
  <c r="K9" i="1"/>
  <c r="L9" i="1"/>
  <c r="M9" i="1"/>
  <c r="N9" i="1"/>
  <c r="G10" i="1"/>
  <c r="O10" i="1" s="1"/>
  <c r="K10" i="1"/>
  <c r="L10" i="1"/>
  <c r="M10" i="1"/>
  <c r="N10" i="1"/>
  <c r="G11" i="1"/>
  <c r="K11" i="1"/>
  <c r="L11" i="1"/>
  <c r="M11" i="1"/>
  <c r="N11" i="1"/>
  <c r="G12" i="1"/>
  <c r="O12" i="1" s="1"/>
  <c r="K12" i="1"/>
  <c r="L12" i="1"/>
  <c r="M12" i="1"/>
  <c r="N12" i="1"/>
  <c r="G13" i="1"/>
  <c r="K13" i="1"/>
  <c r="L13" i="1"/>
  <c r="M13" i="1"/>
  <c r="N13" i="1"/>
  <c r="G14" i="1"/>
  <c r="O14" i="1" s="1"/>
  <c r="K14" i="1"/>
  <c r="L14" i="1"/>
  <c r="M14" i="1"/>
  <c r="N14" i="1"/>
  <c r="G15" i="1"/>
  <c r="K15" i="1"/>
  <c r="L15" i="1"/>
  <c r="M15" i="1"/>
  <c r="N15" i="1"/>
  <c r="G16" i="1"/>
  <c r="O16" i="1" s="1"/>
  <c r="K16" i="1"/>
  <c r="L16" i="1"/>
  <c r="M16" i="1"/>
  <c r="N16" i="1"/>
  <c r="G17" i="1"/>
  <c r="K17" i="1"/>
  <c r="L17" i="1"/>
  <c r="M17" i="1"/>
  <c r="N17" i="1"/>
  <c r="G18" i="1"/>
  <c r="O18" i="1" s="1"/>
  <c r="K18" i="1"/>
  <c r="L18" i="1"/>
  <c r="M18" i="1"/>
  <c r="N18" i="1"/>
  <c r="G19" i="1"/>
  <c r="K19" i="1"/>
  <c r="L19" i="1"/>
  <c r="M19" i="1"/>
  <c r="N19" i="1"/>
  <c r="G20" i="1"/>
  <c r="O20" i="1" s="1"/>
  <c r="K20" i="1"/>
  <c r="L20" i="1"/>
  <c r="M20" i="1"/>
  <c r="N20" i="1"/>
  <c r="G21" i="1"/>
  <c r="K21" i="1"/>
  <c r="L21" i="1"/>
  <c r="M21" i="1"/>
  <c r="N21" i="1"/>
  <c r="G22" i="1"/>
  <c r="O22" i="1" s="1"/>
  <c r="K22" i="1"/>
  <c r="L22" i="1"/>
  <c r="M22" i="1"/>
  <c r="N22" i="1"/>
  <c r="G23" i="1"/>
  <c r="K23" i="1"/>
  <c r="L23" i="1"/>
  <c r="M23" i="1"/>
  <c r="N23" i="1"/>
  <c r="G24" i="1"/>
  <c r="O24" i="1" s="1"/>
  <c r="K24" i="1"/>
  <c r="L24" i="1"/>
  <c r="M24" i="1"/>
  <c r="N24" i="1"/>
  <c r="G25" i="1"/>
  <c r="K25" i="1"/>
  <c r="L25" i="1"/>
  <c r="M25" i="1"/>
  <c r="N25" i="1"/>
  <c r="G26" i="1"/>
  <c r="O26" i="1" s="1"/>
  <c r="K26" i="1"/>
  <c r="L26" i="1"/>
  <c r="M26" i="1"/>
  <c r="N26" i="1"/>
  <c r="G27" i="1"/>
  <c r="K27" i="1"/>
  <c r="L27" i="1"/>
  <c r="M27" i="1"/>
  <c r="N27" i="1"/>
  <c r="G28" i="1"/>
  <c r="O28" i="1" s="1"/>
  <c r="K28" i="1"/>
  <c r="L28" i="1"/>
  <c r="M28" i="1"/>
  <c r="N28" i="1"/>
  <c r="G29" i="1"/>
  <c r="K29" i="1"/>
  <c r="L29" i="1"/>
  <c r="M29" i="1"/>
  <c r="N29" i="1"/>
  <c r="G30" i="1"/>
  <c r="O30" i="1" s="1"/>
  <c r="K30" i="1"/>
  <c r="L30" i="1"/>
  <c r="M30" i="1"/>
  <c r="N30" i="1"/>
  <c r="G31" i="1"/>
  <c r="K31" i="1"/>
  <c r="L31" i="1"/>
  <c r="M31" i="1"/>
  <c r="N31" i="1"/>
  <c r="G32" i="1"/>
  <c r="O32" i="1" s="1"/>
  <c r="K32" i="1"/>
  <c r="L32" i="1"/>
  <c r="M32" i="1"/>
  <c r="N32" i="1"/>
  <c r="G33" i="1"/>
  <c r="K33" i="1"/>
  <c r="L33" i="1"/>
  <c r="M33" i="1"/>
  <c r="N33" i="1"/>
  <c r="G34" i="1"/>
  <c r="O34" i="1" s="1"/>
  <c r="K34" i="1"/>
  <c r="L34" i="1"/>
  <c r="M34" i="1"/>
  <c r="N34" i="1"/>
  <c r="G35" i="1"/>
  <c r="K35" i="1"/>
  <c r="L35" i="1"/>
  <c r="M35" i="1"/>
  <c r="N35" i="1"/>
  <c r="G36" i="1"/>
  <c r="O36" i="1" s="1"/>
  <c r="K36" i="1"/>
  <c r="L36" i="1"/>
  <c r="M36" i="1"/>
  <c r="N36" i="1"/>
  <c r="G37" i="1"/>
  <c r="K37" i="1"/>
  <c r="L37" i="1"/>
  <c r="M37" i="1"/>
  <c r="N37" i="1"/>
  <c r="G38" i="1"/>
  <c r="O38" i="1" s="1"/>
  <c r="K38" i="1"/>
  <c r="L38" i="1"/>
  <c r="M38" i="1"/>
  <c r="N38" i="1"/>
  <c r="G39" i="1"/>
  <c r="K39" i="1"/>
  <c r="L39" i="1"/>
  <c r="M39" i="1"/>
  <c r="N39" i="1"/>
  <c r="G40" i="1"/>
  <c r="O40" i="1" s="1"/>
  <c r="K40" i="1"/>
  <c r="L40" i="1"/>
  <c r="M40" i="1"/>
  <c r="N40" i="1"/>
  <c r="G41" i="1"/>
  <c r="K41" i="1"/>
  <c r="L41" i="1"/>
  <c r="M41" i="1"/>
  <c r="N41" i="1"/>
  <c r="G42" i="1"/>
  <c r="O42" i="1" s="1"/>
  <c r="K42" i="1"/>
  <c r="L42" i="1"/>
  <c r="M42" i="1"/>
  <c r="N42" i="1"/>
  <c r="G43" i="1"/>
  <c r="K43" i="1"/>
  <c r="L43" i="1"/>
  <c r="M43" i="1"/>
  <c r="N43" i="1"/>
  <c r="G44" i="1"/>
  <c r="O44" i="1" s="1"/>
  <c r="K44" i="1"/>
  <c r="L44" i="1"/>
  <c r="M44" i="1"/>
  <c r="N44" i="1"/>
  <c r="G45" i="1"/>
  <c r="K45" i="1"/>
  <c r="L45" i="1"/>
  <c r="M45" i="1"/>
  <c r="N45" i="1"/>
  <c r="G46" i="1"/>
  <c r="O46" i="1" s="1"/>
  <c r="K46" i="1"/>
  <c r="L46" i="1"/>
  <c r="M46" i="1"/>
  <c r="N46" i="1"/>
  <c r="G47" i="1"/>
  <c r="K47" i="1"/>
  <c r="L47" i="1"/>
  <c r="M47" i="1"/>
  <c r="N47" i="1"/>
  <c r="G48" i="1"/>
  <c r="O48" i="1" s="1"/>
  <c r="K48" i="1"/>
  <c r="L48" i="1"/>
  <c r="M48" i="1"/>
  <c r="N48" i="1"/>
  <c r="G49" i="1"/>
  <c r="K49" i="1"/>
  <c r="L49" i="1"/>
  <c r="M49" i="1"/>
  <c r="N49" i="1"/>
  <c r="G50" i="1"/>
  <c r="O50" i="1" s="1"/>
  <c r="K50" i="1"/>
  <c r="L50" i="1"/>
  <c r="M50" i="1"/>
  <c r="N50" i="1"/>
  <c r="G51" i="1"/>
  <c r="K51" i="1"/>
  <c r="L51" i="1"/>
  <c r="M51" i="1"/>
  <c r="N51" i="1"/>
  <c r="G52" i="1"/>
  <c r="O52" i="1" s="1"/>
  <c r="K52" i="1"/>
  <c r="L52" i="1"/>
  <c r="M52" i="1"/>
  <c r="N52" i="1"/>
  <c r="G53" i="1"/>
  <c r="K53" i="1"/>
  <c r="L53" i="1"/>
  <c r="M53" i="1"/>
  <c r="N53" i="1"/>
  <c r="G54" i="1"/>
  <c r="O54" i="1" s="1"/>
  <c r="K54" i="1"/>
  <c r="L54" i="1"/>
  <c r="M54" i="1"/>
  <c r="N54" i="1"/>
  <c r="G55" i="1"/>
  <c r="K55" i="1"/>
  <c r="L55" i="1"/>
  <c r="M55" i="1"/>
  <c r="N55" i="1"/>
  <c r="G56" i="1"/>
  <c r="O56" i="1" s="1"/>
  <c r="K56" i="1"/>
  <c r="L56" i="1"/>
  <c r="M56" i="1"/>
  <c r="N56" i="1"/>
  <c r="O53" i="1" l="1"/>
  <c r="O49" i="1"/>
  <c r="O45" i="1"/>
  <c r="O41" i="1"/>
  <c r="O37" i="1"/>
  <c r="O33" i="1"/>
  <c r="O29" i="1"/>
  <c r="O25" i="1"/>
  <c r="O21" i="1"/>
  <c r="O17" i="1"/>
  <c r="O13" i="1"/>
  <c r="O9" i="1"/>
  <c r="G6" i="1"/>
  <c r="K6" i="1"/>
  <c r="O55" i="1"/>
  <c r="O51" i="1"/>
  <c r="O47" i="1"/>
  <c r="O43" i="1"/>
  <c r="O39" i="1"/>
  <c r="O35" i="1"/>
  <c r="O31" i="1"/>
  <c r="O27" i="1"/>
  <c r="O23" i="1"/>
  <c r="O19" i="1"/>
  <c r="O15" i="1"/>
  <c r="O11" i="1"/>
  <c r="O7" i="1"/>
  <c r="L6" i="1"/>
  <c r="O6" i="1" l="1"/>
</calcChain>
</file>

<file path=xl/sharedStrings.xml><?xml version="1.0" encoding="utf-8"?>
<sst xmlns="http://schemas.openxmlformats.org/spreadsheetml/2006/main" count="99" uniqueCount="69">
  <si>
    <t>استكمال الاوتوستراد الساحلي الجنوبي</t>
  </si>
  <si>
    <t>المشاريع المختلفة في بيروت و الضواحي و الاوتوسترادات و الطرق</t>
  </si>
  <si>
    <t>المديرية العامة للمجلس المذهبي لطائفة الموحدين الدروز</t>
  </si>
  <si>
    <t>المديرية العامة لامن الدولة</t>
  </si>
  <si>
    <t>الامانة العامة للمجلس الأعلى للدفاع</t>
  </si>
  <si>
    <t>إدارة الاحصاء المركزي</t>
  </si>
  <si>
    <t>الهيئة العليا للتأديب</t>
  </si>
  <si>
    <t>المجلس الإسلامي العلوي</t>
  </si>
  <si>
    <t>المحاكم المذهبية الدرزية</t>
  </si>
  <si>
    <t>مشيخة عقل طائفة الموحدين الدروز</t>
  </si>
  <si>
    <t>المحاكم الشرعية الجعفرية</t>
  </si>
  <si>
    <t>الإفتاء الجعفري</t>
  </si>
  <si>
    <t>المجلس الإسلامي الشيعي الاعلى</t>
  </si>
  <si>
    <t>المحاكم الشرعية السنية</t>
  </si>
  <si>
    <t>دوائر الإفتاء</t>
  </si>
  <si>
    <t>التفتيش المركزي</t>
  </si>
  <si>
    <t>مساهمة للمعهد الوطني للإدارة</t>
  </si>
  <si>
    <t>-</t>
  </si>
  <si>
    <t>اشتراكات و مساهمات الدولة في تعاونية موظفي الدولة</t>
  </si>
  <si>
    <t>مجلس الخدمة المدنية</t>
  </si>
  <si>
    <t>ديوان المحاسبة</t>
  </si>
  <si>
    <t>مساهمة للمؤسسة العامة لتشجيع الاستثمارات في لبنان لدعم الصادرات</t>
  </si>
  <si>
    <t>إنشاءات أخرى للهيئة العليا للإغاثة</t>
  </si>
  <si>
    <t>إنشاءات أخرى للصندوق المركزي للمهجرين</t>
  </si>
  <si>
    <t>إنشاءات أخرى لمجلس الجنوب</t>
  </si>
  <si>
    <t>إنشاءات أخرى (تمويل خارجي)</t>
  </si>
  <si>
    <t>إنشاءات أخرى (تمويل محلي)</t>
  </si>
  <si>
    <t>إنشاءات أخرى لمجلس الإنماء والاعمار</t>
  </si>
  <si>
    <t>مساعدات لمؤسسات عامة (مساعدة لدعم مشروع تعزيز قدرات مقررات مجلس الوزراء)</t>
  </si>
  <si>
    <t>عطاءات إلى جهات خاصة</t>
  </si>
  <si>
    <t>المجلس النسائي</t>
  </si>
  <si>
    <t>الهيئة الوطنية لشؤون المرأة اللبنانية</t>
  </si>
  <si>
    <t>هيئة رعاية شؤون الحج</t>
  </si>
  <si>
    <t>كاريتاس</t>
  </si>
  <si>
    <t>قدامى موظفي الدولة</t>
  </si>
  <si>
    <t>الهيئة العامة للمنطقة الاقتصادية الخاصة في طرابلس</t>
  </si>
  <si>
    <t>المؤسسة العامة لتشجيع الاستثمارات في لبنان (موازنة إدارية)</t>
  </si>
  <si>
    <t>مؤسسة المحفوظات الوطنية</t>
  </si>
  <si>
    <t>المجلس الأعلى للخصخصة</t>
  </si>
  <si>
    <t>المجلس الأعلى السوري اللبناني</t>
  </si>
  <si>
    <t>مؤسسة اليسار</t>
  </si>
  <si>
    <t>المجلس الوطني للبحوث العلمية</t>
  </si>
  <si>
    <t>نفقات وزير الدولة لشؤون التنمية الاجتماعية</t>
  </si>
  <si>
    <t>المجلس الاقتصادي و الاجتماعي</t>
  </si>
  <si>
    <t>الهيئة العليا للإغاثة (موازنة إدارية)</t>
  </si>
  <si>
    <t>مجلس الإنماء و الإعمار (موازنة إدارية)</t>
  </si>
  <si>
    <t>مجلس الجنوب (موازنة إدارية)</t>
  </si>
  <si>
    <t>الصندوق المركزي للمهجرين (موازنة إدارية)</t>
  </si>
  <si>
    <t>اشتراكات و مساهمات الدولة في صندوق التعاوني للمساعدين القضائيين</t>
  </si>
  <si>
    <t>اشتراكات و مساهمات الدولة في صندوق تعاضد قضاة المحاكم الشرعية المذهبية</t>
  </si>
  <si>
    <t>رئاسة مجلس الوزراء بما فيها:</t>
  </si>
  <si>
    <t>رئاسة مجلس الوزراء</t>
  </si>
  <si>
    <t>الفرق بين سقوف العام 2012 و مشروع العام 2011</t>
  </si>
  <si>
    <t>الفرق بين سقوف العام 2012 للجزء الثاني "ب" و مشروع العام 2011</t>
  </si>
  <si>
    <t>الفرق بين سقوف العام 2012 للجزء الثاني "أ" و مشروع العام 2011</t>
  </si>
  <si>
    <t>الفرق بين سقوف العام 2012 للجزء الأول و مشروع العام 2011</t>
  </si>
  <si>
    <t>مشروع موازنة العام 2011</t>
  </si>
  <si>
    <t>الجزء الثاني "ب" في مشروع موازنة العام 2011</t>
  </si>
  <si>
    <t>الجزء الثاني "أ" في مشروع موازنة العام 2011</t>
  </si>
  <si>
    <t>الجزء الأول في مشروع موازنة العام 2011</t>
  </si>
  <si>
    <t>سقوف مشروع موازنة العام 2012</t>
  </si>
  <si>
    <t>سقوف الجزء الثاني "ب"</t>
  </si>
  <si>
    <t>سقوف الجزء الثاني "أ"</t>
  </si>
  <si>
    <t>سقوف الجزء الأول</t>
  </si>
  <si>
    <t>بيان التبويب</t>
  </si>
  <si>
    <t>الفصل</t>
  </si>
  <si>
    <t>الباب</t>
  </si>
  <si>
    <t>رئاسة مجلس الوزراء
(بآلاف الليرات)</t>
  </si>
  <si>
    <t>Dollars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</si>
</sst>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0"/>
      <name val="Arial"/>
      <charset val="178"/>
    </font>
    <font>
      <sz val="13"/>
      <color indexed="8"/>
      <name val="Simplified Arabic"/>
      <charset val="178"/>
    </font>
    <font>
      <b/>
      <sz val="13"/>
      <color indexed="8"/>
      <name val="Simplified Arabic"/>
      <charset val="178"/>
    </font>
    <font>
      <sz val="11"/>
      <color indexed="8"/>
      <name val="Simplified Arabic"/>
      <charset val="178"/>
    </font>
    <font>
      <sz val="10"/>
      <color indexed="8"/>
      <name val="Simplified Arabic"/>
      <family val="1"/>
    </font>
    <font>
      <b/>
      <sz val="11"/>
      <color indexed="8"/>
      <name val="Simplified Arabic"/>
      <family val="1"/>
    </font>
    <font>
      <b/>
      <sz val="11"/>
      <color indexed="8"/>
      <name val="Simplified Arabic"/>
      <charset val="178"/>
    </font>
    <font>
      <b/>
      <sz val="10"/>
      <color indexed="8"/>
      <name val="Simplified Arabic"/>
      <family val="1"/>
    </font>
    <font>
      <sz val="13"/>
      <color indexed="8"/>
      <name val="Arial"/>
      <charset val="178"/>
    </font>
    <font>
      <b/>
      <sz val="28"/>
      <color indexed="8"/>
      <name val="Monotype Koufi"/>
      <charset val="178"/>
    </font>
    <font>
      <sz val="10"/>
      <name val="Arabic Transparent"/>
      <charset val="178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mediumGray">
        <fgColor indexed="22"/>
        <bgColor indexed="23"/>
      </patternFill>
    </fill>
  </fills>
  <borders count="7">
    <border>
      <left/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>
      <alignment horizontal="right"/>
    </xf>
  </cellStyleXfs>
  <cellXfs count="48">
    <xf numFmtId="0" fontId="0" fillId="0" borderId="0" xfId="0"/>
    <xf numFmtId="0" fontId="1" fillId="0" borderId="0" xfId="0" applyFont="1" applyFill="1" applyBorder="1"/>
    <xf numFmtId="3" fontId="1" fillId="0" borderId="0" xfId="0" applyNumberFormat="1" applyFont="1" applyFill="1" applyBorder="1"/>
    <xf numFmtId="3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 wrapText="1"/>
    </xf>
    <xf numFmtId="0" fontId="2" fillId="0" borderId="0" xfId="0" applyFont="1" applyFill="1" applyBorder="1" applyAlignment="1">
      <alignment horizontal="center"/>
    </xf>
    <xf numFmtId="3" fontId="3" fillId="0" borderId="1" xfId="0" applyNumberFormat="1" applyFont="1" applyFill="1" applyBorder="1" applyAlignment="1">
      <alignment horizontal="center" vertical="center"/>
    </xf>
    <xf numFmtId="3" fontId="3" fillId="0" borderId="2" xfId="0" applyNumberFormat="1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right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right" wrapText="1"/>
    </xf>
    <xf numFmtId="0" fontId="6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right" wrapText="1"/>
    </xf>
    <xf numFmtId="0" fontId="3" fillId="0" borderId="2" xfId="0" applyFont="1" applyFill="1" applyBorder="1" applyAlignment="1">
      <alignment horizontal="right" wrapText="1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right" vertical="center" wrapText="1"/>
    </xf>
    <xf numFmtId="3" fontId="6" fillId="2" borderId="1" xfId="0" applyNumberFormat="1" applyFont="1" applyFill="1" applyBorder="1" applyAlignment="1">
      <alignment horizontal="center" vertical="center"/>
    </xf>
    <xf numFmtId="3" fontId="6" fillId="2" borderId="2" xfId="0" applyNumberFormat="1" applyFont="1" applyFill="1" applyBorder="1" applyAlignment="1">
      <alignment horizontal="center" vertical="center"/>
    </xf>
    <xf numFmtId="3" fontId="7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wrapText="1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3" fontId="1" fillId="0" borderId="0" xfId="0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5" fillId="3" borderId="5" xfId="0" applyNumberFormat="1" applyFont="1" applyFill="1" applyBorder="1" applyAlignment="1">
      <alignment horizontal="center" vertical="center" wrapText="1"/>
    </xf>
    <xf numFmtId="3" fontId="5" fillId="3" borderId="2" xfId="0" applyNumberFormat="1" applyFont="1" applyFill="1" applyBorder="1" applyAlignment="1">
      <alignment horizontal="center" vertical="center" wrapText="1"/>
    </xf>
    <xf numFmtId="3" fontId="5" fillId="3" borderId="4" xfId="0" applyNumberFormat="1" applyFont="1" applyFill="1" applyBorder="1" applyAlignment="1">
      <alignment horizontal="center" vertical="center" wrapText="1"/>
    </xf>
    <xf numFmtId="3" fontId="5" fillId="3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0" borderId="0" xfId="0" applyFont="1" applyFill="1" applyBorder="1"/>
    <xf numFmtId="0" fontId="11" fillId="0" borderId="0" xfId="0" applyFont="1" applyAlignment="1">
      <alignment vertical="center"/>
    </xf>
    <xf numFmtId="0" fontId="4" fillId="0" borderId="0" xfId="0" applyFont="1" applyFill="1" applyBorder="1" applyAlignment="1">
      <alignment vertical="center"/>
    </xf>
    <xf numFmtId="3" fontId="4" fillId="0" borderId="0" xfId="0" applyNumberFormat="1" applyFont="1" applyFill="1" applyBorder="1"/>
    <xf numFmtId="0" fontId="7" fillId="0" borderId="0" xfId="0" applyFont="1" applyFill="1" applyBorder="1" applyAlignment="1">
      <alignment horizontal="center" vertical="center"/>
    </xf>
    <xf numFmtId="3" fontId="7" fillId="0" borderId="0" xfId="0" applyNumberFormat="1" applyFont="1" applyFill="1" applyBorder="1"/>
  </cellXfs>
  <cellStyles count="2">
    <cellStyle name="MS_Arabic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63"/>
  </sheetPr>
  <dimension ref="A1:Q56"/>
  <sheetViews>
    <sheetView rightToLeft="1" tabSelected="1" defaultGridColor="0" colorId="8" zoomScaleNormal="100" workbookViewId="0">
      <selection activeCell="P6" sqref="P6"/>
    </sheetView>
  </sheetViews>
  <sheetFormatPr defaultRowHeight="24.75" customHeight="1"/>
  <cols>
    <col min="1" max="1" width="5" style="5" customWidth="1"/>
    <col min="2" max="2" width="5.140625" style="5" customWidth="1"/>
    <col min="3" max="3" width="18" style="4" customWidth="1"/>
    <col min="4" max="4" width="15.28515625" style="3" customWidth="1"/>
    <col min="5" max="5" width="14.140625" style="3" customWidth="1"/>
    <col min="6" max="6" width="14.28515625" style="3" customWidth="1"/>
    <col min="7" max="7" width="14.7109375" style="3" customWidth="1"/>
    <col min="8" max="8" width="14.140625" style="3" customWidth="1"/>
    <col min="9" max="9" width="13.28515625" style="3" customWidth="1"/>
    <col min="10" max="10" width="13.140625" style="3" customWidth="1"/>
    <col min="11" max="11" width="13.85546875" style="3" customWidth="1"/>
    <col min="12" max="12" width="14.140625" style="3" hidden="1" customWidth="1"/>
    <col min="13" max="13" width="14.85546875" style="3" hidden="1" customWidth="1"/>
    <col min="14" max="14" width="14.140625" style="3" hidden="1" customWidth="1"/>
    <col min="15" max="15" width="16.5703125" style="3" hidden="1" customWidth="1"/>
    <col min="16" max="16" width="19.42578125" style="42" bestFit="1" customWidth="1"/>
    <col min="17" max="17" width="16.5703125" style="2" bestFit="1" customWidth="1"/>
    <col min="18" max="18" width="16.5703125" style="1" bestFit="1" customWidth="1"/>
    <col min="19" max="16384" width="9.140625" style="1"/>
  </cols>
  <sheetData>
    <row r="1" spans="1:17" ht="24" customHeight="1"/>
    <row r="2" spans="1:17" s="28" customFormat="1" ht="102" customHeight="1">
      <c r="A2" s="34" t="s">
        <v>67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43"/>
      <c r="Q2" s="29"/>
    </row>
    <row r="3" spans="1:17" ht="21.75" customHeight="1" thickBot="1"/>
    <row r="4" spans="1:17" s="26" customFormat="1" ht="24.75" customHeight="1" thickTop="1">
      <c r="A4" s="36" t="s">
        <v>66</v>
      </c>
      <c r="B4" s="38" t="s">
        <v>65</v>
      </c>
      <c r="C4" s="40" t="s">
        <v>64</v>
      </c>
      <c r="D4" s="30" t="s">
        <v>63</v>
      </c>
      <c r="E4" s="30" t="s">
        <v>62</v>
      </c>
      <c r="F4" s="30" t="s">
        <v>61</v>
      </c>
      <c r="G4" s="30" t="s">
        <v>60</v>
      </c>
      <c r="H4" s="30" t="s">
        <v>59</v>
      </c>
      <c r="I4" s="30" t="s">
        <v>58</v>
      </c>
      <c r="J4" s="30" t="s">
        <v>57</v>
      </c>
      <c r="K4" s="30" t="s">
        <v>56</v>
      </c>
      <c r="L4" s="30" t="s">
        <v>55</v>
      </c>
      <c r="M4" s="30" t="s">
        <v>54</v>
      </c>
      <c r="N4" s="30" t="s">
        <v>53</v>
      </c>
      <c r="O4" s="32" t="s">
        <v>52</v>
      </c>
      <c r="P4" s="44"/>
      <c r="Q4" s="27"/>
    </row>
    <row r="5" spans="1:17" s="26" customFormat="1" ht="86.25" customHeight="1">
      <c r="A5" s="37"/>
      <c r="B5" s="39"/>
      <c r="C5" s="4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3"/>
      <c r="P5" s="46" t="s">
        <v>68</v>
      </c>
      <c r="Q5" s="27"/>
    </row>
    <row r="6" spans="1:17" ht="24.75" customHeight="1">
      <c r="A6" s="25">
        <v>3</v>
      </c>
      <c r="B6" s="24"/>
      <c r="C6" s="23" t="s">
        <v>51</v>
      </c>
      <c r="D6" s="22">
        <f>D7+D37+D38+D41+D42+D43+D44+D45+D46+D47+D48+D49+D50+D51+D52+D53+D54+D55+D56</f>
        <v>434686999</v>
      </c>
      <c r="E6" s="22">
        <f>E7+E37+E38+E41+E42+E43+E44+E45+E46+E47+E48+E49+E50+E51+E52+E53+E54+E55+E56</f>
        <v>865772067</v>
      </c>
      <c r="F6" s="22">
        <f>F7+F37+F38+F41+F42+F43+F44+F45+F46+F47+F48+F49+F50+F51+F52+F53+F54+F55+F56</f>
        <v>35000000</v>
      </c>
      <c r="G6" s="22">
        <f>F6+E6+D6</f>
        <v>1335459066</v>
      </c>
      <c r="H6" s="22">
        <f>H7+H37+H38+H41+H42+H43+H44+H45+H46+H47+H48+H49+H50+H51+H52+H53+H54+H55+H56</f>
        <v>423297683</v>
      </c>
      <c r="I6" s="22">
        <f>I7+I37+I38+I41+I42+I43+I44+I45+I46+I47+I48+I49+I50+I51+I52+I53+I54+I55+I56</f>
        <v>1135560850</v>
      </c>
      <c r="J6" s="22">
        <f>J7+J37+J38+J41+J42+J43+J44+J45+J46+J47+J48+J49+J50+J51+J52+J53+J54+J55+J56</f>
        <v>30000000</v>
      </c>
      <c r="K6" s="22">
        <f t="shared" ref="K6:K37" si="0">J6+I6+H6</f>
        <v>1588858533</v>
      </c>
      <c r="L6" s="21">
        <f t="shared" ref="L6:L37" si="1">D6-H6</f>
        <v>11389316</v>
      </c>
      <c r="M6" s="21">
        <f t="shared" ref="M6:M37" si="2">E6-I6</f>
        <v>-269788783</v>
      </c>
      <c r="N6" s="21">
        <f t="shared" ref="N6:N37" si="3">F6-J6</f>
        <v>5000000</v>
      </c>
      <c r="O6" s="20">
        <f t="shared" ref="O6:O37" si="4">G6-K6</f>
        <v>-253399467</v>
      </c>
      <c r="P6" s="47">
        <f>K6/1.5</f>
        <v>1059239022</v>
      </c>
    </row>
    <row r="7" spans="1:17" ht="47.25">
      <c r="A7" s="11"/>
      <c r="B7" s="14">
        <v>1</v>
      </c>
      <c r="C7" s="15" t="s">
        <v>50</v>
      </c>
      <c r="D7" s="8">
        <v>100844839</v>
      </c>
      <c r="E7" s="8">
        <v>861012900</v>
      </c>
      <c r="F7" s="8">
        <v>0</v>
      </c>
      <c r="G7" s="8">
        <f>D7+E7</f>
        <v>961857739</v>
      </c>
      <c r="H7" s="8">
        <v>99514984</v>
      </c>
      <c r="I7" s="8">
        <v>1130895000</v>
      </c>
      <c r="J7" s="8">
        <v>0</v>
      </c>
      <c r="K7" s="8">
        <f t="shared" si="0"/>
        <v>1230409984</v>
      </c>
      <c r="L7" s="7">
        <f t="shared" si="1"/>
        <v>1329855</v>
      </c>
      <c r="M7" s="7">
        <f t="shared" si="2"/>
        <v>-269882100</v>
      </c>
      <c r="N7" s="7">
        <f t="shared" si="3"/>
        <v>0</v>
      </c>
      <c r="O7" s="6">
        <f t="shared" si="4"/>
        <v>-268552245</v>
      </c>
      <c r="P7" s="45">
        <f t="shared" ref="P7:P56" si="5">K7/1.5</f>
        <v>820273322.66666663</v>
      </c>
    </row>
    <row r="8" spans="1:17" ht="93.75">
      <c r="A8" s="18"/>
      <c r="B8" s="17" t="s">
        <v>17</v>
      </c>
      <c r="C8" s="16" t="s">
        <v>49</v>
      </c>
      <c r="D8" s="8">
        <v>5000000</v>
      </c>
      <c r="E8" s="8">
        <v>0</v>
      </c>
      <c r="F8" s="8">
        <v>0</v>
      </c>
      <c r="G8" s="8">
        <f t="shared" ref="G8:G39" si="6">F8+E8+D8</f>
        <v>5000000</v>
      </c>
      <c r="H8" s="8">
        <v>5000000</v>
      </c>
      <c r="I8" s="8">
        <v>0</v>
      </c>
      <c r="J8" s="8">
        <v>0</v>
      </c>
      <c r="K8" s="8">
        <f t="shared" si="0"/>
        <v>5000000</v>
      </c>
      <c r="L8" s="7">
        <f t="shared" si="1"/>
        <v>0</v>
      </c>
      <c r="M8" s="7">
        <f t="shared" si="2"/>
        <v>0</v>
      </c>
      <c r="N8" s="7">
        <f t="shared" si="3"/>
        <v>0</v>
      </c>
      <c r="O8" s="6">
        <f t="shared" si="4"/>
        <v>0</v>
      </c>
      <c r="P8" s="45">
        <f t="shared" si="5"/>
        <v>3333333.3333333335</v>
      </c>
    </row>
    <row r="9" spans="1:17" ht="93.75">
      <c r="A9" s="18"/>
      <c r="B9" s="17" t="s">
        <v>17</v>
      </c>
      <c r="C9" s="16" t="s">
        <v>48</v>
      </c>
      <c r="D9" s="8">
        <v>260000</v>
      </c>
      <c r="E9" s="8">
        <v>0</v>
      </c>
      <c r="F9" s="8">
        <v>0</v>
      </c>
      <c r="G9" s="8">
        <f t="shared" si="6"/>
        <v>260000</v>
      </c>
      <c r="H9" s="8">
        <v>260000</v>
      </c>
      <c r="I9" s="8">
        <v>0</v>
      </c>
      <c r="J9" s="8">
        <v>0</v>
      </c>
      <c r="K9" s="8">
        <f t="shared" si="0"/>
        <v>260000</v>
      </c>
      <c r="L9" s="7">
        <f t="shared" si="1"/>
        <v>0</v>
      </c>
      <c r="M9" s="7">
        <f t="shared" si="2"/>
        <v>0</v>
      </c>
      <c r="N9" s="7">
        <f t="shared" si="3"/>
        <v>0</v>
      </c>
      <c r="O9" s="6">
        <f t="shared" si="4"/>
        <v>0</v>
      </c>
      <c r="P9" s="45">
        <f t="shared" si="5"/>
        <v>173333.33333333334</v>
      </c>
    </row>
    <row r="10" spans="1:17" ht="47.25">
      <c r="A10" s="18"/>
      <c r="B10" s="17" t="s">
        <v>17</v>
      </c>
      <c r="C10" s="16" t="s">
        <v>47</v>
      </c>
      <c r="D10" s="8">
        <v>6600000</v>
      </c>
      <c r="E10" s="8">
        <v>0</v>
      </c>
      <c r="F10" s="8">
        <v>0</v>
      </c>
      <c r="G10" s="8">
        <f t="shared" si="6"/>
        <v>6600000</v>
      </c>
      <c r="H10" s="8">
        <v>6600000</v>
      </c>
      <c r="I10" s="8">
        <v>0</v>
      </c>
      <c r="J10" s="8">
        <v>0</v>
      </c>
      <c r="K10" s="8">
        <f t="shared" si="0"/>
        <v>6600000</v>
      </c>
      <c r="L10" s="7">
        <f t="shared" si="1"/>
        <v>0</v>
      </c>
      <c r="M10" s="7">
        <f t="shared" si="2"/>
        <v>0</v>
      </c>
      <c r="N10" s="7">
        <f t="shared" si="3"/>
        <v>0</v>
      </c>
      <c r="O10" s="6">
        <f t="shared" si="4"/>
        <v>0</v>
      </c>
      <c r="P10" s="45">
        <f t="shared" si="5"/>
        <v>4400000</v>
      </c>
    </row>
    <row r="11" spans="1:17" ht="47.25">
      <c r="A11" s="18"/>
      <c r="B11" s="17" t="s">
        <v>17</v>
      </c>
      <c r="C11" s="16" t="s">
        <v>46</v>
      </c>
      <c r="D11" s="8">
        <v>9150000</v>
      </c>
      <c r="E11" s="8">
        <v>0</v>
      </c>
      <c r="F11" s="8">
        <v>0</v>
      </c>
      <c r="G11" s="8">
        <f t="shared" si="6"/>
        <v>9150000</v>
      </c>
      <c r="H11" s="8">
        <v>9150000</v>
      </c>
      <c r="I11" s="8">
        <v>0</v>
      </c>
      <c r="J11" s="8">
        <v>0</v>
      </c>
      <c r="K11" s="8">
        <f t="shared" si="0"/>
        <v>9150000</v>
      </c>
      <c r="L11" s="7">
        <f t="shared" si="1"/>
        <v>0</v>
      </c>
      <c r="M11" s="7">
        <f t="shared" si="2"/>
        <v>0</v>
      </c>
      <c r="N11" s="7">
        <f t="shared" si="3"/>
        <v>0</v>
      </c>
      <c r="O11" s="6">
        <f t="shared" si="4"/>
        <v>0</v>
      </c>
      <c r="P11" s="45">
        <f t="shared" si="5"/>
        <v>6100000</v>
      </c>
    </row>
    <row r="12" spans="1:17" ht="47.25">
      <c r="A12" s="18"/>
      <c r="B12" s="17" t="s">
        <v>17</v>
      </c>
      <c r="C12" s="16" t="s">
        <v>45</v>
      </c>
      <c r="D12" s="8">
        <v>22000000</v>
      </c>
      <c r="E12" s="8">
        <v>0</v>
      </c>
      <c r="F12" s="8">
        <v>0</v>
      </c>
      <c r="G12" s="8">
        <f t="shared" si="6"/>
        <v>22000000</v>
      </c>
      <c r="H12" s="8">
        <v>22000000</v>
      </c>
      <c r="I12" s="8">
        <v>0</v>
      </c>
      <c r="J12" s="8">
        <v>0</v>
      </c>
      <c r="K12" s="8">
        <f t="shared" si="0"/>
        <v>22000000</v>
      </c>
      <c r="L12" s="7">
        <f t="shared" si="1"/>
        <v>0</v>
      </c>
      <c r="M12" s="7">
        <f t="shared" si="2"/>
        <v>0</v>
      </c>
      <c r="N12" s="7">
        <f t="shared" si="3"/>
        <v>0</v>
      </c>
      <c r="O12" s="6">
        <f t="shared" si="4"/>
        <v>0</v>
      </c>
      <c r="P12" s="45">
        <f t="shared" si="5"/>
        <v>14666666.666666666</v>
      </c>
    </row>
    <row r="13" spans="1:17" ht="47.25">
      <c r="A13" s="18"/>
      <c r="B13" s="17" t="s">
        <v>17</v>
      </c>
      <c r="C13" s="16" t="s">
        <v>44</v>
      </c>
      <c r="D13" s="8">
        <v>680000</v>
      </c>
      <c r="E13" s="8">
        <v>0</v>
      </c>
      <c r="F13" s="8">
        <v>0</v>
      </c>
      <c r="G13" s="8">
        <f t="shared" si="6"/>
        <v>680000</v>
      </c>
      <c r="H13" s="8">
        <v>0</v>
      </c>
      <c r="I13" s="8">
        <v>0</v>
      </c>
      <c r="J13" s="8">
        <v>0</v>
      </c>
      <c r="K13" s="8">
        <f t="shared" si="0"/>
        <v>0</v>
      </c>
      <c r="L13" s="7">
        <f t="shared" si="1"/>
        <v>680000</v>
      </c>
      <c r="M13" s="7">
        <f t="shared" si="2"/>
        <v>0</v>
      </c>
      <c r="N13" s="7">
        <f t="shared" si="3"/>
        <v>0</v>
      </c>
      <c r="O13" s="6">
        <f t="shared" si="4"/>
        <v>680000</v>
      </c>
      <c r="P13" s="45">
        <f t="shared" si="5"/>
        <v>0</v>
      </c>
    </row>
    <row r="14" spans="1:17" ht="47.25">
      <c r="A14" s="18"/>
      <c r="B14" s="17" t="s">
        <v>17</v>
      </c>
      <c r="C14" s="16" t="s">
        <v>43</v>
      </c>
      <c r="D14" s="8">
        <v>2000000</v>
      </c>
      <c r="E14" s="8">
        <v>0</v>
      </c>
      <c r="F14" s="8">
        <v>0</v>
      </c>
      <c r="G14" s="8">
        <f t="shared" si="6"/>
        <v>2000000</v>
      </c>
      <c r="H14" s="8">
        <v>2000000</v>
      </c>
      <c r="I14" s="8">
        <v>0</v>
      </c>
      <c r="J14" s="8">
        <v>0</v>
      </c>
      <c r="K14" s="8">
        <f t="shared" si="0"/>
        <v>2000000</v>
      </c>
      <c r="L14" s="7">
        <f t="shared" si="1"/>
        <v>0</v>
      </c>
      <c r="M14" s="7">
        <f t="shared" si="2"/>
        <v>0</v>
      </c>
      <c r="N14" s="7">
        <f t="shared" si="3"/>
        <v>0</v>
      </c>
      <c r="O14" s="6">
        <f t="shared" si="4"/>
        <v>0</v>
      </c>
      <c r="P14" s="45">
        <f t="shared" si="5"/>
        <v>1333333.3333333333</v>
      </c>
    </row>
    <row r="15" spans="1:17" ht="70.5">
      <c r="A15" s="18"/>
      <c r="B15" s="17" t="s">
        <v>17</v>
      </c>
      <c r="C15" s="16" t="s">
        <v>42</v>
      </c>
      <c r="D15" s="8">
        <v>7027820</v>
      </c>
      <c r="E15" s="8">
        <v>0</v>
      </c>
      <c r="F15" s="8">
        <v>0</v>
      </c>
      <c r="G15" s="8">
        <f t="shared" si="6"/>
        <v>7027820</v>
      </c>
      <c r="H15" s="8">
        <v>7027820</v>
      </c>
      <c r="I15" s="8">
        <v>0</v>
      </c>
      <c r="J15" s="8">
        <v>0</v>
      </c>
      <c r="K15" s="8">
        <f t="shared" si="0"/>
        <v>7027820</v>
      </c>
      <c r="L15" s="7">
        <f t="shared" si="1"/>
        <v>0</v>
      </c>
      <c r="M15" s="7">
        <f t="shared" si="2"/>
        <v>0</v>
      </c>
      <c r="N15" s="7">
        <f t="shared" si="3"/>
        <v>0</v>
      </c>
      <c r="O15" s="6">
        <f t="shared" si="4"/>
        <v>0</v>
      </c>
      <c r="P15" s="45">
        <f t="shared" si="5"/>
        <v>4685213.333333333</v>
      </c>
    </row>
    <row r="16" spans="1:17" ht="47.25">
      <c r="A16" s="18"/>
      <c r="B16" s="17" t="s">
        <v>17</v>
      </c>
      <c r="C16" s="16" t="s">
        <v>41</v>
      </c>
      <c r="D16" s="8">
        <v>6500000</v>
      </c>
      <c r="E16" s="8">
        <v>0</v>
      </c>
      <c r="F16" s="8">
        <v>0</v>
      </c>
      <c r="G16" s="8">
        <f t="shared" si="6"/>
        <v>6500000</v>
      </c>
      <c r="H16" s="8">
        <v>6500000</v>
      </c>
      <c r="I16" s="8">
        <v>0</v>
      </c>
      <c r="J16" s="8">
        <v>0</v>
      </c>
      <c r="K16" s="8">
        <f t="shared" si="0"/>
        <v>6500000</v>
      </c>
      <c r="L16" s="7">
        <f t="shared" si="1"/>
        <v>0</v>
      </c>
      <c r="M16" s="7">
        <f t="shared" si="2"/>
        <v>0</v>
      </c>
      <c r="N16" s="7">
        <f t="shared" si="3"/>
        <v>0</v>
      </c>
      <c r="O16" s="6">
        <f t="shared" si="4"/>
        <v>0</v>
      </c>
      <c r="P16" s="45">
        <f t="shared" si="5"/>
        <v>4333333.333333333</v>
      </c>
    </row>
    <row r="17" spans="1:16" s="1" customFormat="1" ht="25.5">
      <c r="A17" s="18"/>
      <c r="B17" s="17" t="s">
        <v>17</v>
      </c>
      <c r="C17" s="16" t="s">
        <v>40</v>
      </c>
      <c r="D17" s="8">
        <v>3300000</v>
      </c>
      <c r="E17" s="8">
        <v>0</v>
      </c>
      <c r="F17" s="8">
        <v>0</v>
      </c>
      <c r="G17" s="8">
        <f t="shared" si="6"/>
        <v>3300000</v>
      </c>
      <c r="H17" s="8">
        <v>3300000</v>
      </c>
      <c r="I17" s="8">
        <v>0</v>
      </c>
      <c r="J17" s="8">
        <v>0</v>
      </c>
      <c r="K17" s="8">
        <f t="shared" si="0"/>
        <v>3300000</v>
      </c>
      <c r="L17" s="7">
        <f t="shared" si="1"/>
        <v>0</v>
      </c>
      <c r="M17" s="7">
        <f t="shared" si="2"/>
        <v>0</v>
      </c>
      <c r="N17" s="7">
        <f t="shared" si="3"/>
        <v>0</v>
      </c>
      <c r="O17" s="6">
        <f t="shared" si="4"/>
        <v>0</v>
      </c>
      <c r="P17" s="45">
        <f t="shared" si="5"/>
        <v>2200000</v>
      </c>
    </row>
    <row r="18" spans="1:16" s="1" customFormat="1" ht="47.25">
      <c r="A18" s="18"/>
      <c r="B18" s="17" t="s">
        <v>17</v>
      </c>
      <c r="C18" s="16" t="s">
        <v>39</v>
      </c>
      <c r="D18" s="8">
        <v>885000</v>
      </c>
      <c r="E18" s="8">
        <v>0</v>
      </c>
      <c r="F18" s="8">
        <v>0</v>
      </c>
      <c r="G18" s="8">
        <f t="shared" si="6"/>
        <v>885000</v>
      </c>
      <c r="H18" s="8">
        <v>885000</v>
      </c>
      <c r="I18" s="8">
        <v>0</v>
      </c>
      <c r="J18" s="8">
        <v>0</v>
      </c>
      <c r="K18" s="8">
        <f t="shared" si="0"/>
        <v>885000</v>
      </c>
      <c r="L18" s="7">
        <f t="shared" si="1"/>
        <v>0</v>
      </c>
      <c r="M18" s="7">
        <f t="shared" si="2"/>
        <v>0</v>
      </c>
      <c r="N18" s="7">
        <f t="shared" si="3"/>
        <v>0</v>
      </c>
      <c r="O18" s="6">
        <f t="shared" si="4"/>
        <v>0</v>
      </c>
      <c r="P18" s="45">
        <f t="shared" si="5"/>
        <v>590000</v>
      </c>
    </row>
    <row r="19" spans="1:16" s="1" customFormat="1" ht="47.25">
      <c r="A19" s="18"/>
      <c r="B19" s="17" t="s">
        <v>17</v>
      </c>
      <c r="C19" s="16" t="s">
        <v>38</v>
      </c>
      <c r="D19" s="8">
        <v>4000000</v>
      </c>
      <c r="E19" s="8">
        <v>0</v>
      </c>
      <c r="F19" s="8">
        <v>0</v>
      </c>
      <c r="G19" s="8">
        <f t="shared" si="6"/>
        <v>4000000</v>
      </c>
      <c r="H19" s="8">
        <v>4000000</v>
      </c>
      <c r="I19" s="8">
        <v>0</v>
      </c>
      <c r="J19" s="8">
        <v>0</v>
      </c>
      <c r="K19" s="8">
        <f t="shared" si="0"/>
        <v>4000000</v>
      </c>
      <c r="L19" s="7">
        <f t="shared" si="1"/>
        <v>0</v>
      </c>
      <c r="M19" s="7">
        <f t="shared" si="2"/>
        <v>0</v>
      </c>
      <c r="N19" s="7">
        <f t="shared" si="3"/>
        <v>0</v>
      </c>
      <c r="O19" s="6">
        <f t="shared" si="4"/>
        <v>0</v>
      </c>
      <c r="P19" s="45">
        <f t="shared" si="5"/>
        <v>2666666.6666666665</v>
      </c>
    </row>
    <row r="20" spans="1:16" s="1" customFormat="1" ht="47.25">
      <c r="A20" s="18"/>
      <c r="B20" s="17" t="s">
        <v>17</v>
      </c>
      <c r="C20" s="16" t="s">
        <v>37</v>
      </c>
      <c r="D20" s="8">
        <v>1000000</v>
      </c>
      <c r="E20" s="8">
        <v>0</v>
      </c>
      <c r="F20" s="8">
        <v>0</v>
      </c>
      <c r="G20" s="8">
        <f t="shared" si="6"/>
        <v>1000000</v>
      </c>
      <c r="H20" s="8">
        <v>1000000</v>
      </c>
      <c r="I20" s="8">
        <v>0</v>
      </c>
      <c r="J20" s="8">
        <v>0</v>
      </c>
      <c r="K20" s="8">
        <f t="shared" si="0"/>
        <v>1000000</v>
      </c>
      <c r="L20" s="7">
        <f t="shared" si="1"/>
        <v>0</v>
      </c>
      <c r="M20" s="7">
        <f t="shared" si="2"/>
        <v>0</v>
      </c>
      <c r="N20" s="7">
        <f t="shared" si="3"/>
        <v>0</v>
      </c>
      <c r="O20" s="6">
        <f t="shared" si="4"/>
        <v>0</v>
      </c>
      <c r="P20" s="45">
        <f t="shared" si="5"/>
        <v>666666.66666666663</v>
      </c>
    </row>
    <row r="21" spans="1:16" s="1" customFormat="1" ht="70.5">
      <c r="A21" s="18"/>
      <c r="B21" s="17" t="s">
        <v>17</v>
      </c>
      <c r="C21" s="16" t="s">
        <v>36</v>
      </c>
      <c r="D21" s="8">
        <v>7500000</v>
      </c>
      <c r="E21" s="8">
        <v>0</v>
      </c>
      <c r="F21" s="8">
        <v>0</v>
      </c>
      <c r="G21" s="8">
        <f t="shared" si="6"/>
        <v>7500000</v>
      </c>
      <c r="H21" s="8">
        <v>7500000</v>
      </c>
      <c r="I21" s="8">
        <v>0</v>
      </c>
      <c r="J21" s="8">
        <v>0</v>
      </c>
      <c r="K21" s="8">
        <f t="shared" si="0"/>
        <v>7500000</v>
      </c>
      <c r="L21" s="7">
        <f t="shared" si="1"/>
        <v>0</v>
      </c>
      <c r="M21" s="7">
        <f t="shared" si="2"/>
        <v>0</v>
      </c>
      <c r="N21" s="7">
        <f t="shared" si="3"/>
        <v>0</v>
      </c>
      <c r="O21" s="6">
        <f t="shared" si="4"/>
        <v>0</v>
      </c>
      <c r="P21" s="45">
        <f t="shared" si="5"/>
        <v>5000000</v>
      </c>
    </row>
    <row r="22" spans="1:16" s="1" customFormat="1" ht="70.5">
      <c r="A22" s="18"/>
      <c r="B22" s="17" t="s">
        <v>17</v>
      </c>
      <c r="C22" s="16" t="s">
        <v>35</v>
      </c>
      <c r="D22" s="8">
        <v>5276000</v>
      </c>
      <c r="E22" s="8">
        <v>0</v>
      </c>
      <c r="F22" s="8">
        <v>0</v>
      </c>
      <c r="G22" s="8">
        <f t="shared" si="6"/>
        <v>5276000</v>
      </c>
      <c r="H22" s="8">
        <v>5276000</v>
      </c>
      <c r="I22" s="8">
        <v>0</v>
      </c>
      <c r="J22" s="8">
        <v>0</v>
      </c>
      <c r="K22" s="8">
        <f t="shared" si="0"/>
        <v>5276000</v>
      </c>
      <c r="L22" s="7">
        <f t="shared" si="1"/>
        <v>0</v>
      </c>
      <c r="M22" s="7">
        <f t="shared" si="2"/>
        <v>0</v>
      </c>
      <c r="N22" s="7">
        <f t="shared" si="3"/>
        <v>0</v>
      </c>
      <c r="O22" s="6">
        <f t="shared" si="4"/>
        <v>0</v>
      </c>
      <c r="P22" s="45">
        <f t="shared" si="5"/>
        <v>3517333.3333333335</v>
      </c>
    </row>
    <row r="23" spans="1:16" s="1" customFormat="1" ht="25.5">
      <c r="A23" s="18"/>
      <c r="B23" s="17" t="s">
        <v>17</v>
      </c>
      <c r="C23" s="16" t="s">
        <v>34</v>
      </c>
      <c r="D23" s="8">
        <v>50000</v>
      </c>
      <c r="E23" s="8">
        <v>0</v>
      </c>
      <c r="F23" s="8">
        <v>0</v>
      </c>
      <c r="G23" s="8">
        <f t="shared" si="6"/>
        <v>50000</v>
      </c>
      <c r="H23" s="8">
        <v>50000</v>
      </c>
      <c r="I23" s="8">
        <v>0</v>
      </c>
      <c r="J23" s="8">
        <v>0</v>
      </c>
      <c r="K23" s="8">
        <f t="shared" si="0"/>
        <v>50000</v>
      </c>
      <c r="L23" s="7">
        <f t="shared" si="1"/>
        <v>0</v>
      </c>
      <c r="M23" s="7">
        <f t="shared" si="2"/>
        <v>0</v>
      </c>
      <c r="N23" s="7">
        <f t="shared" si="3"/>
        <v>0</v>
      </c>
      <c r="O23" s="6">
        <f t="shared" si="4"/>
        <v>0</v>
      </c>
      <c r="P23" s="45">
        <f t="shared" si="5"/>
        <v>33333.333333333336</v>
      </c>
    </row>
    <row r="24" spans="1:16" s="1" customFormat="1" ht="25.5">
      <c r="A24" s="18"/>
      <c r="B24" s="17" t="s">
        <v>17</v>
      </c>
      <c r="C24" s="16" t="s">
        <v>33</v>
      </c>
      <c r="D24" s="8">
        <v>200000</v>
      </c>
      <c r="E24" s="8">
        <v>0</v>
      </c>
      <c r="F24" s="8">
        <v>0</v>
      </c>
      <c r="G24" s="8">
        <f t="shared" si="6"/>
        <v>200000</v>
      </c>
      <c r="H24" s="8">
        <v>200000</v>
      </c>
      <c r="I24" s="8">
        <v>0</v>
      </c>
      <c r="J24" s="8">
        <v>0</v>
      </c>
      <c r="K24" s="8">
        <f t="shared" si="0"/>
        <v>200000</v>
      </c>
      <c r="L24" s="7">
        <f t="shared" si="1"/>
        <v>0</v>
      </c>
      <c r="M24" s="7">
        <f t="shared" si="2"/>
        <v>0</v>
      </c>
      <c r="N24" s="7">
        <f t="shared" si="3"/>
        <v>0</v>
      </c>
      <c r="O24" s="6">
        <f t="shared" si="4"/>
        <v>0</v>
      </c>
      <c r="P24" s="45">
        <f t="shared" si="5"/>
        <v>133333.33333333334</v>
      </c>
    </row>
    <row r="25" spans="1:16" s="1" customFormat="1" ht="25.5">
      <c r="A25" s="18"/>
      <c r="B25" s="17" t="s">
        <v>17</v>
      </c>
      <c r="C25" s="16" t="s">
        <v>32</v>
      </c>
      <c r="D25" s="8">
        <v>700000</v>
      </c>
      <c r="E25" s="8">
        <v>0</v>
      </c>
      <c r="F25" s="8">
        <v>0</v>
      </c>
      <c r="G25" s="8">
        <f t="shared" si="6"/>
        <v>700000</v>
      </c>
      <c r="H25" s="8">
        <v>700000</v>
      </c>
      <c r="I25" s="8">
        <v>0</v>
      </c>
      <c r="J25" s="8">
        <v>0</v>
      </c>
      <c r="K25" s="8">
        <f t="shared" si="0"/>
        <v>700000</v>
      </c>
      <c r="L25" s="7">
        <f t="shared" si="1"/>
        <v>0</v>
      </c>
      <c r="M25" s="7">
        <f t="shared" si="2"/>
        <v>0</v>
      </c>
      <c r="N25" s="7">
        <f t="shared" si="3"/>
        <v>0</v>
      </c>
      <c r="O25" s="6">
        <f t="shared" si="4"/>
        <v>0</v>
      </c>
      <c r="P25" s="45">
        <f t="shared" si="5"/>
        <v>466666.66666666669</v>
      </c>
    </row>
    <row r="26" spans="1:16" s="1" customFormat="1" ht="47.25">
      <c r="A26" s="18"/>
      <c r="B26" s="17" t="s">
        <v>17</v>
      </c>
      <c r="C26" s="16" t="s">
        <v>31</v>
      </c>
      <c r="D26" s="8">
        <v>905142</v>
      </c>
      <c r="E26" s="8">
        <v>0</v>
      </c>
      <c r="F26" s="8">
        <v>0</v>
      </c>
      <c r="G26" s="8">
        <f t="shared" si="6"/>
        <v>905142</v>
      </c>
      <c r="H26" s="8">
        <v>905142</v>
      </c>
      <c r="I26" s="8">
        <v>0</v>
      </c>
      <c r="J26" s="8">
        <v>0</v>
      </c>
      <c r="K26" s="8">
        <f t="shared" si="0"/>
        <v>905142</v>
      </c>
      <c r="L26" s="7">
        <f t="shared" si="1"/>
        <v>0</v>
      </c>
      <c r="M26" s="7">
        <f t="shared" si="2"/>
        <v>0</v>
      </c>
      <c r="N26" s="7">
        <f t="shared" si="3"/>
        <v>0</v>
      </c>
      <c r="O26" s="6">
        <f t="shared" si="4"/>
        <v>0</v>
      </c>
      <c r="P26" s="45">
        <f t="shared" si="5"/>
        <v>603428</v>
      </c>
    </row>
    <row r="27" spans="1:16" s="1" customFormat="1" ht="25.5">
      <c r="A27" s="18"/>
      <c r="B27" s="17" t="s">
        <v>17</v>
      </c>
      <c r="C27" s="16" t="s">
        <v>30</v>
      </c>
      <c r="D27" s="8">
        <v>100000</v>
      </c>
      <c r="E27" s="8">
        <v>0</v>
      </c>
      <c r="F27" s="8">
        <v>0</v>
      </c>
      <c r="G27" s="8">
        <f t="shared" si="6"/>
        <v>100000</v>
      </c>
      <c r="H27" s="8">
        <v>100000</v>
      </c>
      <c r="I27" s="8">
        <v>0</v>
      </c>
      <c r="J27" s="8">
        <v>0</v>
      </c>
      <c r="K27" s="8">
        <f t="shared" si="0"/>
        <v>100000</v>
      </c>
      <c r="L27" s="7">
        <f t="shared" si="1"/>
        <v>0</v>
      </c>
      <c r="M27" s="7">
        <f t="shared" si="2"/>
        <v>0</v>
      </c>
      <c r="N27" s="7">
        <f t="shared" si="3"/>
        <v>0</v>
      </c>
      <c r="O27" s="6">
        <f t="shared" si="4"/>
        <v>0</v>
      </c>
      <c r="P27" s="45">
        <f t="shared" si="5"/>
        <v>66666.666666666672</v>
      </c>
    </row>
    <row r="28" spans="1:16" s="1" customFormat="1" ht="47.25">
      <c r="A28" s="18"/>
      <c r="B28" s="17" t="s">
        <v>17</v>
      </c>
      <c r="C28" s="16" t="s">
        <v>29</v>
      </c>
      <c r="D28" s="8">
        <v>51000</v>
      </c>
      <c r="E28" s="8">
        <v>0</v>
      </c>
      <c r="F28" s="8">
        <v>0</v>
      </c>
      <c r="G28" s="8">
        <f t="shared" si="6"/>
        <v>51000</v>
      </c>
      <c r="H28" s="8">
        <v>50000</v>
      </c>
      <c r="I28" s="8">
        <v>0</v>
      </c>
      <c r="J28" s="8">
        <v>0</v>
      </c>
      <c r="K28" s="8">
        <f t="shared" si="0"/>
        <v>50000</v>
      </c>
      <c r="L28" s="7">
        <f t="shared" si="1"/>
        <v>1000</v>
      </c>
      <c r="M28" s="7">
        <f t="shared" si="2"/>
        <v>0</v>
      </c>
      <c r="N28" s="7">
        <f t="shared" si="3"/>
        <v>0</v>
      </c>
      <c r="O28" s="6">
        <f t="shared" si="4"/>
        <v>1000</v>
      </c>
      <c r="P28" s="45">
        <f t="shared" si="5"/>
        <v>33333.333333333336</v>
      </c>
    </row>
    <row r="29" spans="1:16" s="1" customFormat="1" ht="93.75">
      <c r="A29" s="18"/>
      <c r="B29" s="17" t="s">
        <v>17</v>
      </c>
      <c r="C29" s="16" t="s">
        <v>28</v>
      </c>
      <c r="D29" s="8">
        <v>1424590</v>
      </c>
      <c r="E29" s="8">
        <v>0</v>
      </c>
      <c r="F29" s="8">
        <v>0</v>
      </c>
      <c r="G29" s="8">
        <f t="shared" si="6"/>
        <v>1424590</v>
      </c>
      <c r="H29" s="8">
        <v>1424590</v>
      </c>
      <c r="I29" s="8">
        <v>0</v>
      </c>
      <c r="J29" s="8">
        <v>0</v>
      </c>
      <c r="K29" s="8">
        <f t="shared" si="0"/>
        <v>1424590</v>
      </c>
      <c r="L29" s="7">
        <f t="shared" si="1"/>
        <v>0</v>
      </c>
      <c r="M29" s="7">
        <f t="shared" si="2"/>
        <v>0</v>
      </c>
      <c r="N29" s="7">
        <f t="shared" si="3"/>
        <v>0</v>
      </c>
      <c r="O29" s="6">
        <f t="shared" si="4"/>
        <v>0</v>
      </c>
      <c r="P29" s="45">
        <f t="shared" si="5"/>
        <v>949726.66666666663</v>
      </c>
    </row>
    <row r="30" spans="1:16" s="1" customFormat="1" ht="46.5">
      <c r="A30" s="18"/>
      <c r="B30" s="17" t="s">
        <v>17</v>
      </c>
      <c r="C30" s="19" t="s">
        <v>27</v>
      </c>
      <c r="D30" s="8">
        <v>0</v>
      </c>
      <c r="E30" s="8">
        <v>56000000</v>
      </c>
      <c r="F30" s="8">
        <v>0</v>
      </c>
      <c r="G30" s="8">
        <f t="shared" si="6"/>
        <v>56000000</v>
      </c>
      <c r="H30" s="8">
        <v>0</v>
      </c>
      <c r="I30" s="8">
        <v>56000000</v>
      </c>
      <c r="J30" s="8">
        <v>0</v>
      </c>
      <c r="K30" s="8">
        <f t="shared" si="0"/>
        <v>56000000</v>
      </c>
      <c r="L30" s="7">
        <f t="shared" si="1"/>
        <v>0</v>
      </c>
      <c r="M30" s="7">
        <f t="shared" si="2"/>
        <v>0</v>
      </c>
      <c r="N30" s="7">
        <f t="shared" si="3"/>
        <v>0</v>
      </c>
      <c r="O30" s="6">
        <f t="shared" si="4"/>
        <v>0</v>
      </c>
      <c r="P30" s="45">
        <f t="shared" si="5"/>
        <v>37333333.333333336</v>
      </c>
    </row>
    <row r="31" spans="1:16" s="1" customFormat="1" ht="46.5">
      <c r="A31" s="18"/>
      <c r="B31" s="17" t="s">
        <v>17</v>
      </c>
      <c r="C31" s="19" t="s">
        <v>26</v>
      </c>
      <c r="D31" s="8">
        <v>0</v>
      </c>
      <c r="E31" s="8">
        <v>160000000</v>
      </c>
      <c r="F31" s="8">
        <v>0</v>
      </c>
      <c r="G31" s="8">
        <f t="shared" si="6"/>
        <v>160000000</v>
      </c>
      <c r="H31" s="8">
        <v>0</v>
      </c>
      <c r="I31" s="8">
        <v>160000000</v>
      </c>
      <c r="J31" s="8">
        <v>0</v>
      </c>
      <c r="K31" s="8">
        <f t="shared" si="0"/>
        <v>160000000</v>
      </c>
      <c r="L31" s="7">
        <f t="shared" si="1"/>
        <v>0</v>
      </c>
      <c r="M31" s="7">
        <f t="shared" si="2"/>
        <v>0</v>
      </c>
      <c r="N31" s="7">
        <f t="shared" si="3"/>
        <v>0</v>
      </c>
      <c r="O31" s="6">
        <f t="shared" si="4"/>
        <v>0</v>
      </c>
      <c r="P31" s="45">
        <f t="shared" si="5"/>
        <v>106666666.66666667</v>
      </c>
    </row>
    <row r="32" spans="1:16" s="1" customFormat="1" ht="46.5">
      <c r="A32" s="18"/>
      <c r="B32" s="17" t="s">
        <v>17</v>
      </c>
      <c r="C32" s="19" t="s">
        <v>25</v>
      </c>
      <c r="D32" s="8">
        <v>0</v>
      </c>
      <c r="E32" s="8">
        <v>500000000</v>
      </c>
      <c r="F32" s="8">
        <v>0</v>
      </c>
      <c r="G32" s="8">
        <f t="shared" si="6"/>
        <v>500000000</v>
      </c>
      <c r="H32" s="8">
        <v>0</v>
      </c>
      <c r="I32" s="8">
        <v>500000000</v>
      </c>
      <c r="J32" s="8">
        <v>0</v>
      </c>
      <c r="K32" s="8">
        <f t="shared" si="0"/>
        <v>500000000</v>
      </c>
      <c r="L32" s="7">
        <f t="shared" si="1"/>
        <v>0</v>
      </c>
      <c r="M32" s="7">
        <f t="shared" si="2"/>
        <v>0</v>
      </c>
      <c r="N32" s="7">
        <f t="shared" si="3"/>
        <v>0</v>
      </c>
      <c r="O32" s="6">
        <f t="shared" si="4"/>
        <v>0</v>
      </c>
      <c r="P32" s="45">
        <f t="shared" si="5"/>
        <v>333333333.33333331</v>
      </c>
    </row>
    <row r="33" spans="1:16" s="1" customFormat="1" ht="46.5">
      <c r="A33" s="18"/>
      <c r="B33" s="17" t="s">
        <v>17</v>
      </c>
      <c r="C33" s="19" t="s">
        <v>24</v>
      </c>
      <c r="D33" s="8">
        <v>0</v>
      </c>
      <c r="E33" s="8">
        <v>60000000</v>
      </c>
      <c r="F33" s="8">
        <v>0</v>
      </c>
      <c r="G33" s="8">
        <f t="shared" si="6"/>
        <v>60000000</v>
      </c>
      <c r="H33" s="8">
        <v>0</v>
      </c>
      <c r="I33" s="8">
        <v>60000000</v>
      </c>
      <c r="J33" s="8">
        <v>0</v>
      </c>
      <c r="K33" s="8">
        <f t="shared" si="0"/>
        <v>60000000</v>
      </c>
      <c r="L33" s="7">
        <f t="shared" si="1"/>
        <v>0</v>
      </c>
      <c r="M33" s="7">
        <f t="shared" si="2"/>
        <v>0</v>
      </c>
      <c r="N33" s="7">
        <f t="shared" si="3"/>
        <v>0</v>
      </c>
      <c r="O33" s="6">
        <f t="shared" si="4"/>
        <v>0</v>
      </c>
      <c r="P33" s="45">
        <f t="shared" si="5"/>
        <v>40000000</v>
      </c>
    </row>
    <row r="34" spans="1:16" s="1" customFormat="1" ht="69.75">
      <c r="A34" s="18"/>
      <c r="B34" s="17" t="s">
        <v>17</v>
      </c>
      <c r="C34" s="19" t="s">
        <v>23</v>
      </c>
      <c r="D34" s="8">
        <v>0</v>
      </c>
      <c r="E34" s="8">
        <v>30000000</v>
      </c>
      <c r="F34" s="8">
        <v>0</v>
      </c>
      <c r="G34" s="8">
        <f t="shared" si="6"/>
        <v>30000000</v>
      </c>
      <c r="H34" s="8">
        <v>0</v>
      </c>
      <c r="I34" s="8">
        <v>120000000</v>
      </c>
      <c r="J34" s="8">
        <v>0</v>
      </c>
      <c r="K34" s="8">
        <f t="shared" si="0"/>
        <v>120000000</v>
      </c>
      <c r="L34" s="7">
        <f t="shared" si="1"/>
        <v>0</v>
      </c>
      <c r="M34" s="7">
        <f t="shared" si="2"/>
        <v>-90000000</v>
      </c>
      <c r="N34" s="7">
        <f t="shared" si="3"/>
        <v>0</v>
      </c>
      <c r="O34" s="6">
        <f t="shared" si="4"/>
        <v>-90000000</v>
      </c>
      <c r="P34" s="45">
        <f t="shared" si="5"/>
        <v>80000000</v>
      </c>
    </row>
    <row r="35" spans="1:16" s="1" customFormat="1" ht="46.5">
      <c r="A35" s="18"/>
      <c r="B35" s="17" t="s">
        <v>17</v>
      </c>
      <c r="C35" s="19" t="s">
        <v>22</v>
      </c>
      <c r="D35" s="8">
        <v>0</v>
      </c>
      <c r="E35" s="8">
        <v>10000000</v>
      </c>
      <c r="F35" s="8">
        <v>0</v>
      </c>
      <c r="G35" s="8">
        <f t="shared" si="6"/>
        <v>10000000</v>
      </c>
      <c r="H35" s="8">
        <v>0</v>
      </c>
      <c r="I35" s="8">
        <v>190000000</v>
      </c>
      <c r="J35" s="8">
        <v>0</v>
      </c>
      <c r="K35" s="8">
        <f t="shared" si="0"/>
        <v>190000000</v>
      </c>
      <c r="L35" s="7">
        <f t="shared" si="1"/>
        <v>0</v>
      </c>
      <c r="M35" s="7">
        <f t="shared" si="2"/>
        <v>-180000000</v>
      </c>
      <c r="N35" s="7">
        <f t="shared" si="3"/>
        <v>0</v>
      </c>
      <c r="O35" s="6">
        <f t="shared" si="4"/>
        <v>-180000000</v>
      </c>
      <c r="P35" s="45">
        <f t="shared" si="5"/>
        <v>126666666.66666667</v>
      </c>
    </row>
    <row r="36" spans="1:16" s="1" customFormat="1" ht="70.5">
      <c r="A36" s="18"/>
      <c r="B36" s="17" t="s">
        <v>17</v>
      </c>
      <c r="C36" s="16" t="s">
        <v>21</v>
      </c>
      <c r="D36" s="8">
        <v>0</v>
      </c>
      <c r="E36" s="8">
        <v>39000000</v>
      </c>
      <c r="F36" s="8">
        <v>0</v>
      </c>
      <c r="G36" s="8">
        <f t="shared" si="6"/>
        <v>39000000</v>
      </c>
      <c r="H36" s="8">
        <v>0</v>
      </c>
      <c r="I36" s="8">
        <v>39000000</v>
      </c>
      <c r="J36" s="8">
        <v>0</v>
      </c>
      <c r="K36" s="8">
        <f t="shared" si="0"/>
        <v>39000000</v>
      </c>
      <c r="L36" s="7">
        <f t="shared" si="1"/>
        <v>0</v>
      </c>
      <c r="M36" s="7">
        <f t="shared" si="2"/>
        <v>0</v>
      </c>
      <c r="N36" s="7">
        <f t="shared" si="3"/>
        <v>0</v>
      </c>
      <c r="O36" s="6">
        <f t="shared" si="4"/>
        <v>0</v>
      </c>
      <c r="P36" s="45">
        <f t="shared" si="5"/>
        <v>26000000</v>
      </c>
    </row>
    <row r="37" spans="1:16" s="1" customFormat="1" ht="24.75" customHeight="1">
      <c r="A37" s="11"/>
      <c r="B37" s="14">
        <v>2</v>
      </c>
      <c r="C37" s="15" t="s">
        <v>20</v>
      </c>
      <c r="D37" s="8">
        <v>6177018</v>
      </c>
      <c r="E37" s="8">
        <v>81600</v>
      </c>
      <c r="F37" s="8">
        <v>0</v>
      </c>
      <c r="G37" s="8">
        <f t="shared" si="6"/>
        <v>6258618</v>
      </c>
      <c r="H37" s="8">
        <v>6005500</v>
      </c>
      <c r="I37" s="8">
        <v>80000</v>
      </c>
      <c r="J37" s="8">
        <v>0</v>
      </c>
      <c r="K37" s="8">
        <f t="shared" si="0"/>
        <v>6085500</v>
      </c>
      <c r="L37" s="7">
        <f t="shared" si="1"/>
        <v>171518</v>
      </c>
      <c r="M37" s="7">
        <f t="shared" si="2"/>
        <v>1600</v>
      </c>
      <c r="N37" s="7">
        <f t="shared" si="3"/>
        <v>0</v>
      </c>
      <c r="O37" s="6">
        <f t="shared" si="4"/>
        <v>173118</v>
      </c>
      <c r="P37" s="45">
        <f t="shared" si="5"/>
        <v>4057000</v>
      </c>
    </row>
    <row r="38" spans="1:16" s="1" customFormat="1" ht="24.75" customHeight="1">
      <c r="A38" s="11"/>
      <c r="B38" s="14">
        <v>3</v>
      </c>
      <c r="C38" s="15" t="s">
        <v>19</v>
      </c>
      <c r="D38" s="8">
        <v>241631370</v>
      </c>
      <c r="E38" s="8">
        <v>122400</v>
      </c>
      <c r="F38" s="8">
        <v>0</v>
      </c>
      <c r="G38" s="8">
        <f t="shared" si="6"/>
        <v>241753770</v>
      </c>
      <c r="H38" s="8">
        <v>235758382</v>
      </c>
      <c r="I38" s="8">
        <v>120000</v>
      </c>
      <c r="J38" s="8">
        <v>0</v>
      </c>
      <c r="K38" s="8">
        <f t="shared" ref="K38:K69" si="7">J38+I38+H38</f>
        <v>235878382</v>
      </c>
      <c r="L38" s="7">
        <f t="shared" ref="L38:L56" si="8">D38-H38</f>
        <v>5872988</v>
      </c>
      <c r="M38" s="7">
        <f t="shared" ref="M38:M56" si="9">E38-I38</f>
        <v>2400</v>
      </c>
      <c r="N38" s="7">
        <f t="shared" ref="N38:N56" si="10">F38-J38</f>
        <v>0</v>
      </c>
      <c r="O38" s="6">
        <f t="shared" ref="O38:O56" si="11">G38-K38</f>
        <v>5875388</v>
      </c>
      <c r="P38" s="45">
        <f t="shared" si="5"/>
        <v>157252254.66666666</v>
      </c>
    </row>
    <row r="39" spans="1:16" s="1" customFormat="1" ht="70.5">
      <c r="A39" s="18"/>
      <c r="B39" s="17" t="s">
        <v>17</v>
      </c>
      <c r="C39" s="16" t="s">
        <v>18</v>
      </c>
      <c r="D39" s="8">
        <v>235750000</v>
      </c>
      <c r="E39" s="8">
        <v>0</v>
      </c>
      <c r="F39" s="8">
        <v>0</v>
      </c>
      <c r="G39" s="8">
        <f t="shared" si="6"/>
        <v>235750000</v>
      </c>
      <c r="H39" s="8">
        <v>230000000</v>
      </c>
      <c r="I39" s="8">
        <v>0</v>
      </c>
      <c r="J39" s="8">
        <v>0</v>
      </c>
      <c r="K39" s="8">
        <f t="shared" si="7"/>
        <v>230000000</v>
      </c>
      <c r="L39" s="7">
        <f t="shared" si="8"/>
        <v>5750000</v>
      </c>
      <c r="M39" s="7">
        <f t="shared" si="9"/>
        <v>0</v>
      </c>
      <c r="N39" s="7">
        <f t="shared" si="10"/>
        <v>0</v>
      </c>
      <c r="O39" s="6">
        <f t="shared" si="11"/>
        <v>5750000</v>
      </c>
      <c r="P39" s="45">
        <f t="shared" si="5"/>
        <v>153333333.33333334</v>
      </c>
    </row>
    <row r="40" spans="1:16" s="1" customFormat="1" ht="47.25">
      <c r="A40" s="18"/>
      <c r="B40" s="17" t="s">
        <v>17</v>
      </c>
      <c r="C40" s="16" t="s">
        <v>16</v>
      </c>
      <c r="D40" s="8">
        <v>1020000</v>
      </c>
      <c r="E40" s="8">
        <v>0</v>
      </c>
      <c r="F40" s="8">
        <v>0</v>
      </c>
      <c r="G40" s="8">
        <f t="shared" ref="G40:G71" si="12">F40+E40+D40</f>
        <v>1020000</v>
      </c>
      <c r="H40" s="8">
        <v>1000000</v>
      </c>
      <c r="I40" s="8">
        <v>0</v>
      </c>
      <c r="J40" s="8">
        <v>0</v>
      </c>
      <c r="K40" s="8">
        <f t="shared" si="7"/>
        <v>1000000</v>
      </c>
      <c r="L40" s="7">
        <f t="shared" si="8"/>
        <v>20000</v>
      </c>
      <c r="M40" s="7">
        <f t="shared" si="9"/>
        <v>0</v>
      </c>
      <c r="N40" s="7">
        <f t="shared" si="10"/>
        <v>0</v>
      </c>
      <c r="O40" s="6">
        <f t="shared" si="11"/>
        <v>20000</v>
      </c>
      <c r="P40" s="45">
        <f t="shared" si="5"/>
        <v>666666.66666666663</v>
      </c>
    </row>
    <row r="41" spans="1:16" s="1" customFormat="1" ht="24.75" customHeight="1">
      <c r="A41" s="11"/>
      <c r="B41" s="14">
        <v>4</v>
      </c>
      <c r="C41" s="15" t="s">
        <v>15</v>
      </c>
      <c r="D41" s="8">
        <v>10995406</v>
      </c>
      <c r="E41" s="8">
        <v>103020</v>
      </c>
      <c r="F41" s="8">
        <v>0</v>
      </c>
      <c r="G41" s="8">
        <f t="shared" si="12"/>
        <v>11098426</v>
      </c>
      <c r="H41" s="8">
        <v>10762550</v>
      </c>
      <c r="I41" s="8">
        <v>101000</v>
      </c>
      <c r="J41" s="8">
        <v>0</v>
      </c>
      <c r="K41" s="8">
        <f t="shared" si="7"/>
        <v>10863550</v>
      </c>
      <c r="L41" s="7">
        <f t="shared" si="8"/>
        <v>232856</v>
      </c>
      <c r="M41" s="7">
        <f t="shared" si="9"/>
        <v>2020</v>
      </c>
      <c r="N41" s="7">
        <f t="shared" si="10"/>
        <v>0</v>
      </c>
      <c r="O41" s="6">
        <f t="shared" si="11"/>
        <v>234876</v>
      </c>
      <c r="P41" s="45">
        <f t="shared" si="5"/>
        <v>7242366.666666667</v>
      </c>
    </row>
    <row r="42" spans="1:16" s="1" customFormat="1" ht="24.75" customHeight="1">
      <c r="A42" s="11"/>
      <c r="B42" s="14">
        <v>5</v>
      </c>
      <c r="C42" s="15" t="s">
        <v>14</v>
      </c>
      <c r="D42" s="8">
        <v>1472330</v>
      </c>
      <c r="E42" s="8">
        <v>58140</v>
      </c>
      <c r="F42" s="8">
        <v>0</v>
      </c>
      <c r="G42" s="8">
        <f t="shared" si="12"/>
        <v>1530470</v>
      </c>
      <c r="H42" s="8">
        <v>1421149</v>
      </c>
      <c r="I42" s="8">
        <v>57000</v>
      </c>
      <c r="J42" s="8">
        <v>0</v>
      </c>
      <c r="K42" s="8">
        <f t="shared" si="7"/>
        <v>1478149</v>
      </c>
      <c r="L42" s="7">
        <f t="shared" si="8"/>
        <v>51181</v>
      </c>
      <c r="M42" s="7">
        <f t="shared" si="9"/>
        <v>1140</v>
      </c>
      <c r="N42" s="7">
        <f t="shared" si="10"/>
        <v>0</v>
      </c>
      <c r="O42" s="6">
        <f t="shared" si="11"/>
        <v>52321</v>
      </c>
      <c r="P42" s="45">
        <f t="shared" si="5"/>
        <v>985432.66666666663</v>
      </c>
    </row>
    <row r="43" spans="1:16" s="1" customFormat="1" ht="24.75" customHeight="1">
      <c r="A43" s="11"/>
      <c r="B43" s="14">
        <v>6</v>
      </c>
      <c r="C43" s="15" t="s">
        <v>13</v>
      </c>
      <c r="D43" s="8">
        <v>4369453</v>
      </c>
      <c r="E43" s="8">
        <v>128520</v>
      </c>
      <c r="F43" s="8">
        <v>0</v>
      </c>
      <c r="G43" s="8">
        <f t="shared" si="12"/>
        <v>4497973</v>
      </c>
      <c r="H43" s="8">
        <v>4277500</v>
      </c>
      <c r="I43" s="8">
        <v>126000</v>
      </c>
      <c r="J43" s="8">
        <v>0</v>
      </c>
      <c r="K43" s="8">
        <f t="shared" si="7"/>
        <v>4403500</v>
      </c>
      <c r="L43" s="7">
        <f t="shared" si="8"/>
        <v>91953</v>
      </c>
      <c r="M43" s="7">
        <f t="shared" si="9"/>
        <v>2520</v>
      </c>
      <c r="N43" s="7">
        <f t="shared" si="10"/>
        <v>0</v>
      </c>
      <c r="O43" s="6">
        <f t="shared" si="11"/>
        <v>94473</v>
      </c>
      <c r="P43" s="45">
        <f t="shared" si="5"/>
        <v>2935666.6666666665</v>
      </c>
    </row>
    <row r="44" spans="1:16" s="1" customFormat="1" ht="47.25">
      <c r="A44" s="11"/>
      <c r="B44" s="14">
        <v>7</v>
      </c>
      <c r="C44" s="15" t="s">
        <v>12</v>
      </c>
      <c r="D44" s="8">
        <v>928717</v>
      </c>
      <c r="E44" s="8">
        <v>35190</v>
      </c>
      <c r="F44" s="8">
        <v>0</v>
      </c>
      <c r="G44" s="8">
        <f t="shared" si="12"/>
        <v>963907</v>
      </c>
      <c r="H44" s="8">
        <v>895400</v>
      </c>
      <c r="I44" s="8">
        <v>34500</v>
      </c>
      <c r="J44" s="8">
        <v>0</v>
      </c>
      <c r="K44" s="8">
        <f t="shared" si="7"/>
        <v>929900</v>
      </c>
      <c r="L44" s="7">
        <f t="shared" si="8"/>
        <v>33317</v>
      </c>
      <c r="M44" s="7">
        <f t="shared" si="9"/>
        <v>690</v>
      </c>
      <c r="N44" s="7">
        <f t="shared" si="10"/>
        <v>0</v>
      </c>
      <c r="O44" s="6">
        <f t="shared" si="11"/>
        <v>34007</v>
      </c>
      <c r="P44" s="45">
        <f t="shared" si="5"/>
        <v>619933.33333333337</v>
      </c>
    </row>
    <row r="45" spans="1:16" s="1" customFormat="1" ht="24.75" customHeight="1">
      <c r="A45" s="11"/>
      <c r="B45" s="14">
        <v>8</v>
      </c>
      <c r="C45" s="15" t="s">
        <v>11</v>
      </c>
      <c r="D45" s="8">
        <v>1503979</v>
      </c>
      <c r="E45" s="8">
        <v>22440</v>
      </c>
      <c r="F45" s="8">
        <v>0</v>
      </c>
      <c r="G45" s="8">
        <f t="shared" si="12"/>
        <v>1526419</v>
      </c>
      <c r="H45" s="8">
        <v>1436964</v>
      </c>
      <c r="I45" s="8">
        <v>22000</v>
      </c>
      <c r="J45" s="8">
        <v>0</v>
      </c>
      <c r="K45" s="8">
        <f t="shared" si="7"/>
        <v>1458964</v>
      </c>
      <c r="L45" s="7">
        <f t="shared" si="8"/>
        <v>67015</v>
      </c>
      <c r="M45" s="7">
        <f t="shared" si="9"/>
        <v>440</v>
      </c>
      <c r="N45" s="7">
        <f t="shared" si="10"/>
        <v>0</v>
      </c>
      <c r="O45" s="6">
        <f t="shared" si="11"/>
        <v>67455</v>
      </c>
      <c r="P45" s="45">
        <f t="shared" si="5"/>
        <v>972642.66666666663</v>
      </c>
    </row>
    <row r="46" spans="1:16" s="1" customFormat="1" ht="47.25">
      <c r="A46" s="11"/>
      <c r="B46" s="14">
        <v>9</v>
      </c>
      <c r="C46" s="15" t="s">
        <v>10</v>
      </c>
      <c r="D46" s="8">
        <v>4522156</v>
      </c>
      <c r="E46" s="8">
        <v>122400</v>
      </c>
      <c r="F46" s="8">
        <v>0</v>
      </c>
      <c r="G46" s="8">
        <f t="shared" si="12"/>
        <v>4644556</v>
      </c>
      <c r="H46" s="8">
        <v>4396344</v>
      </c>
      <c r="I46" s="8">
        <v>120000</v>
      </c>
      <c r="J46" s="8">
        <v>0</v>
      </c>
      <c r="K46" s="8">
        <f t="shared" si="7"/>
        <v>4516344</v>
      </c>
      <c r="L46" s="7">
        <f t="shared" si="8"/>
        <v>125812</v>
      </c>
      <c r="M46" s="7">
        <f t="shared" si="9"/>
        <v>2400</v>
      </c>
      <c r="N46" s="7">
        <f t="shared" si="10"/>
        <v>0</v>
      </c>
      <c r="O46" s="6">
        <f t="shared" si="11"/>
        <v>128212</v>
      </c>
      <c r="P46" s="45">
        <f t="shared" si="5"/>
        <v>3010896</v>
      </c>
    </row>
    <row r="47" spans="1:16" s="1" customFormat="1" ht="47.25">
      <c r="A47" s="11"/>
      <c r="B47" s="14">
        <v>10</v>
      </c>
      <c r="C47" s="15" t="s">
        <v>9</v>
      </c>
      <c r="D47" s="8">
        <v>435890</v>
      </c>
      <c r="E47" s="8">
        <v>19380</v>
      </c>
      <c r="F47" s="8">
        <v>0</v>
      </c>
      <c r="G47" s="8">
        <f t="shared" si="12"/>
        <v>455270</v>
      </c>
      <c r="H47" s="8">
        <v>380500</v>
      </c>
      <c r="I47" s="8">
        <v>19000</v>
      </c>
      <c r="J47" s="8">
        <v>0</v>
      </c>
      <c r="K47" s="8">
        <f t="shared" si="7"/>
        <v>399500</v>
      </c>
      <c r="L47" s="7">
        <f t="shared" si="8"/>
        <v>55390</v>
      </c>
      <c r="M47" s="7">
        <f t="shared" si="9"/>
        <v>380</v>
      </c>
      <c r="N47" s="7">
        <f t="shared" si="10"/>
        <v>0</v>
      </c>
      <c r="O47" s="6">
        <f t="shared" si="11"/>
        <v>55770</v>
      </c>
      <c r="P47" s="45">
        <f t="shared" si="5"/>
        <v>266333.33333333331</v>
      </c>
    </row>
    <row r="48" spans="1:16" s="1" customFormat="1" ht="24.75" customHeight="1">
      <c r="A48" s="11"/>
      <c r="B48" s="14">
        <v>11</v>
      </c>
      <c r="C48" s="15" t="s">
        <v>8</v>
      </c>
      <c r="D48" s="8">
        <v>1539706</v>
      </c>
      <c r="E48" s="8">
        <v>56100</v>
      </c>
      <c r="F48" s="8">
        <v>0</v>
      </c>
      <c r="G48" s="8">
        <f t="shared" si="12"/>
        <v>1595806</v>
      </c>
      <c r="H48" s="8">
        <v>1273436</v>
      </c>
      <c r="I48" s="8">
        <v>55000</v>
      </c>
      <c r="J48" s="8">
        <v>0</v>
      </c>
      <c r="K48" s="8">
        <f t="shared" si="7"/>
        <v>1328436</v>
      </c>
      <c r="L48" s="7">
        <f t="shared" si="8"/>
        <v>266270</v>
      </c>
      <c r="M48" s="7">
        <f t="shared" si="9"/>
        <v>1100</v>
      </c>
      <c r="N48" s="7">
        <f t="shared" si="10"/>
        <v>0</v>
      </c>
      <c r="O48" s="6">
        <f t="shared" si="11"/>
        <v>267370</v>
      </c>
      <c r="P48" s="45">
        <f t="shared" si="5"/>
        <v>885624</v>
      </c>
    </row>
    <row r="49" spans="1:16" s="1" customFormat="1" ht="24.75" customHeight="1">
      <c r="A49" s="11"/>
      <c r="B49" s="14">
        <v>12</v>
      </c>
      <c r="C49" s="15" t="s">
        <v>7</v>
      </c>
      <c r="D49" s="8">
        <v>783342</v>
      </c>
      <c r="E49" s="8">
        <v>12750</v>
      </c>
      <c r="F49" s="8">
        <v>0</v>
      </c>
      <c r="G49" s="8">
        <f t="shared" si="12"/>
        <v>796092</v>
      </c>
      <c r="H49" s="8">
        <v>744524</v>
      </c>
      <c r="I49" s="8">
        <v>12500</v>
      </c>
      <c r="J49" s="8">
        <v>0</v>
      </c>
      <c r="K49" s="8">
        <f t="shared" si="7"/>
        <v>757024</v>
      </c>
      <c r="L49" s="7">
        <f t="shared" si="8"/>
        <v>38818</v>
      </c>
      <c r="M49" s="7">
        <f t="shared" si="9"/>
        <v>250</v>
      </c>
      <c r="N49" s="7">
        <f t="shared" si="10"/>
        <v>0</v>
      </c>
      <c r="O49" s="6">
        <f t="shared" si="11"/>
        <v>39068</v>
      </c>
      <c r="P49" s="45">
        <f t="shared" si="5"/>
        <v>504682.66666666669</v>
      </c>
    </row>
    <row r="50" spans="1:16" s="1" customFormat="1" ht="24.75" customHeight="1">
      <c r="A50" s="11"/>
      <c r="B50" s="14">
        <v>13</v>
      </c>
      <c r="C50" s="15" t="s">
        <v>6</v>
      </c>
      <c r="D50" s="8">
        <v>272352</v>
      </c>
      <c r="E50" s="8">
        <v>6987</v>
      </c>
      <c r="F50" s="8">
        <v>0</v>
      </c>
      <c r="G50" s="8">
        <f t="shared" si="12"/>
        <v>279339</v>
      </c>
      <c r="H50" s="8">
        <v>266450</v>
      </c>
      <c r="I50" s="8">
        <v>6850</v>
      </c>
      <c r="J50" s="8">
        <v>0</v>
      </c>
      <c r="K50" s="8">
        <f t="shared" si="7"/>
        <v>273300</v>
      </c>
      <c r="L50" s="7">
        <f t="shared" si="8"/>
        <v>5902</v>
      </c>
      <c r="M50" s="7">
        <f t="shared" si="9"/>
        <v>137</v>
      </c>
      <c r="N50" s="7">
        <f t="shared" si="10"/>
        <v>0</v>
      </c>
      <c r="O50" s="6">
        <f t="shared" si="11"/>
        <v>6039</v>
      </c>
      <c r="P50" s="45">
        <f t="shared" si="5"/>
        <v>182200</v>
      </c>
    </row>
    <row r="51" spans="1:16" s="1" customFormat="1" ht="24.75" customHeight="1">
      <c r="A51" s="11"/>
      <c r="B51" s="14">
        <v>14</v>
      </c>
      <c r="C51" s="15" t="s">
        <v>5</v>
      </c>
      <c r="D51" s="8">
        <v>3145406</v>
      </c>
      <c r="E51" s="8">
        <v>1031220</v>
      </c>
      <c r="F51" s="8">
        <v>0</v>
      </c>
      <c r="G51" s="8">
        <f t="shared" si="12"/>
        <v>4176626</v>
      </c>
      <c r="H51" s="8">
        <v>2364000</v>
      </c>
      <c r="I51" s="8">
        <v>1011000</v>
      </c>
      <c r="J51" s="8">
        <v>0</v>
      </c>
      <c r="K51" s="8">
        <f t="shared" si="7"/>
        <v>3375000</v>
      </c>
      <c r="L51" s="7">
        <f t="shared" si="8"/>
        <v>781406</v>
      </c>
      <c r="M51" s="7">
        <f t="shared" si="9"/>
        <v>20220</v>
      </c>
      <c r="N51" s="7">
        <f t="shared" si="10"/>
        <v>0</v>
      </c>
      <c r="O51" s="6">
        <f t="shared" si="11"/>
        <v>801626</v>
      </c>
      <c r="P51" s="45">
        <f t="shared" si="5"/>
        <v>2250000</v>
      </c>
    </row>
    <row r="52" spans="1:16" s="1" customFormat="1" ht="47.25">
      <c r="A52" s="11"/>
      <c r="B52" s="14">
        <v>15</v>
      </c>
      <c r="C52" s="15" t="s">
        <v>4</v>
      </c>
      <c r="D52" s="8">
        <v>78830</v>
      </c>
      <c r="E52" s="8">
        <v>5100</v>
      </c>
      <c r="F52" s="8">
        <v>0</v>
      </c>
      <c r="G52" s="8">
        <f t="shared" si="12"/>
        <v>83930</v>
      </c>
      <c r="H52" s="8">
        <v>77500</v>
      </c>
      <c r="I52" s="8">
        <v>5000</v>
      </c>
      <c r="J52" s="8">
        <v>0</v>
      </c>
      <c r="K52" s="8">
        <f t="shared" si="7"/>
        <v>82500</v>
      </c>
      <c r="L52" s="7">
        <f t="shared" si="8"/>
        <v>1330</v>
      </c>
      <c r="M52" s="7">
        <f t="shared" si="9"/>
        <v>100</v>
      </c>
      <c r="N52" s="7">
        <f t="shared" si="10"/>
        <v>0</v>
      </c>
      <c r="O52" s="6">
        <f t="shared" si="11"/>
        <v>1430</v>
      </c>
      <c r="P52" s="45">
        <f t="shared" si="5"/>
        <v>55000</v>
      </c>
    </row>
    <row r="53" spans="1:16" s="1" customFormat="1" ht="47.25">
      <c r="A53" s="11"/>
      <c r="B53" s="14">
        <v>16</v>
      </c>
      <c r="C53" s="15" t="s">
        <v>3</v>
      </c>
      <c r="D53" s="8">
        <v>54326865</v>
      </c>
      <c r="E53" s="8">
        <v>2866200</v>
      </c>
      <c r="F53" s="8">
        <v>0</v>
      </c>
      <c r="G53" s="8">
        <f t="shared" si="12"/>
        <v>57193065</v>
      </c>
      <c r="H53" s="8">
        <v>52444000</v>
      </c>
      <c r="I53" s="8">
        <v>2810000</v>
      </c>
      <c r="J53" s="8">
        <v>0</v>
      </c>
      <c r="K53" s="8">
        <f t="shared" si="7"/>
        <v>55254000</v>
      </c>
      <c r="L53" s="7">
        <f t="shared" si="8"/>
        <v>1882865</v>
      </c>
      <c r="M53" s="7">
        <f t="shared" si="9"/>
        <v>56200</v>
      </c>
      <c r="N53" s="7">
        <f t="shared" si="10"/>
        <v>0</v>
      </c>
      <c r="O53" s="6">
        <f t="shared" si="11"/>
        <v>1939065</v>
      </c>
      <c r="P53" s="45">
        <f t="shared" si="5"/>
        <v>36836000</v>
      </c>
    </row>
    <row r="54" spans="1:16" s="1" customFormat="1" ht="70.5">
      <c r="A54" s="11"/>
      <c r="B54" s="14">
        <v>17</v>
      </c>
      <c r="C54" s="13" t="s">
        <v>2</v>
      </c>
      <c r="D54" s="8">
        <v>1659340</v>
      </c>
      <c r="E54" s="8">
        <v>87720</v>
      </c>
      <c r="F54" s="8">
        <v>0</v>
      </c>
      <c r="G54" s="8">
        <f t="shared" si="12"/>
        <v>1747060</v>
      </c>
      <c r="H54" s="8">
        <v>1278500</v>
      </c>
      <c r="I54" s="8">
        <v>86000</v>
      </c>
      <c r="J54" s="8">
        <v>0</v>
      </c>
      <c r="K54" s="8">
        <f t="shared" si="7"/>
        <v>1364500</v>
      </c>
      <c r="L54" s="7">
        <f t="shared" si="8"/>
        <v>380840</v>
      </c>
      <c r="M54" s="7">
        <f t="shared" si="9"/>
        <v>1720</v>
      </c>
      <c r="N54" s="7">
        <f t="shared" si="10"/>
        <v>0</v>
      </c>
      <c r="O54" s="6">
        <f t="shared" si="11"/>
        <v>382560</v>
      </c>
      <c r="P54" s="45">
        <f t="shared" si="5"/>
        <v>909666.66666666663</v>
      </c>
    </row>
    <row r="55" spans="1:16" s="1" customFormat="1" ht="83.25" customHeight="1">
      <c r="A55" s="11"/>
      <c r="B55" s="10">
        <v>100</v>
      </c>
      <c r="C55" s="12" t="s">
        <v>1</v>
      </c>
      <c r="D55" s="8">
        <v>0</v>
      </c>
      <c r="E55" s="8">
        <v>0</v>
      </c>
      <c r="F55" s="8">
        <v>20000000</v>
      </c>
      <c r="G55" s="8">
        <f t="shared" si="12"/>
        <v>20000000</v>
      </c>
      <c r="H55" s="8">
        <v>0</v>
      </c>
      <c r="I55" s="8">
        <v>0</v>
      </c>
      <c r="J55" s="8">
        <v>20000000</v>
      </c>
      <c r="K55" s="8">
        <f t="shared" si="7"/>
        <v>20000000</v>
      </c>
      <c r="L55" s="7">
        <f t="shared" si="8"/>
        <v>0</v>
      </c>
      <c r="M55" s="7">
        <f t="shared" si="9"/>
        <v>0</v>
      </c>
      <c r="N55" s="7">
        <f t="shared" si="10"/>
        <v>0</v>
      </c>
      <c r="O55" s="6">
        <f t="shared" si="11"/>
        <v>0</v>
      </c>
      <c r="P55" s="45">
        <f t="shared" si="5"/>
        <v>13333333.333333334</v>
      </c>
    </row>
    <row r="56" spans="1:16" s="1" customFormat="1" ht="87" customHeight="1">
      <c r="A56" s="11"/>
      <c r="B56" s="10">
        <v>108</v>
      </c>
      <c r="C56" s="9" t="s">
        <v>0</v>
      </c>
      <c r="D56" s="8">
        <v>0</v>
      </c>
      <c r="E56" s="8">
        <v>0</v>
      </c>
      <c r="F56" s="8">
        <v>15000000</v>
      </c>
      <c r="G56" s="8">
        <f t="shared" si="12"/>
        <v>15000000</v>
      </c>
      <c r="H56" s="8">
        <v>0</v>
      </c>
      <c r="I56" s="8">
        <v>0</v>
      </c>
      <c r="J56" s="8">
        <v>10000000</v>
      </c>
      <c r="K56" s="8">
        <f t="shared" si="7"/>
        <v>10000000</v>
      </c>
      <c r="L56" s="7">
        <f t="shared" si="8"/>
        <v>0</v>
      </c>
      <c r="M56" s="7">
        <f t="shared" si="9"/>
        <v>0</v>
      </c>
      <c r="N56" s="7">
        <f t="shared" si="10"/>
        <v>5000000</v>
      </c>
      <c r="O56" s="6">
        <f t="shared" si="11"/>
        <v>5000000</v>
      </c>
      <c r="P56" s="45">
        <f t="shared" si="5"/>
        <v>6666666.666666667</v>
      </c>
    </row>
  </sheetData>
  <mergeCells count="16">
    <mergeCell ref="N4:N5"/>
    <mergeCell ref="O4:O5"/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43307086614173229" right="0.43307086614173229" top="0.55118110236220474" bottom="0.6692913385826772" header="0" footer="0.19685039370078741"/>
  <pageSetup paperSize="8" firstPageNumber="2" orientation="landscape" useFirstPageNumber="1" r:id="rId1"/>
  <headerFooter alignWithMargins="0">
    <oddFooter>&amp;C&amp;P&amp;Rتفصيل الموازنة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BD529130AA89F43B5B72D37133B7AF0" ma:contentTypeVersion="1" ma:contentTypeDescription="Create a new document." ma:contentTypeScope="" ma:versionID="fc1223626365677013c230d04b99d076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ddb0c952b897a810c8a4e377cff6bff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Scheduling Start Date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B4178EE-4BA0-4A90-A634-0CE3B79682D8}">
  <ds:schemaRefs>
    <ds:schemaRef ds:uri="http://schemas.microsoft.com/office/2006/metadata/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89A11D96-0835-46AA-8B8B-57CE62AB51F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F9702FF-27AA-480C-A1ED-95C1A3315A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رئاسة مجلس الوزراء</vt:lpstr>
      <vt:lpstr>'رئاسة مجلس الوزراء'!Print_Titles</vt:lpstr>
    </vt:vector>
  </TitlesOfParts>
  <Company>Ministry of Finance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Gerard Helvajian</dc:creator>
  <cp:lastModifiedBy>Elias Muhanna</cp:lastModifiedBy>
  <dcterms:created xsi:type="dcterms:W3CDTF">2011-05-10T10:38:07Z</dcterms:created>
  <dcterms:modified xsi:type="dcterms:W3CDTF">2011-11-30T15:19:58Z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0x0101005BD529130AA89F43B5B72D37133B7AF0</vt:lpwstr>
  </property>
</Properties>
</file>